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1533819-16 Brno_Gajdosova_DSP\CD\pdf\D SO\D.3 SO 330 Vodovodni rady SO 331 Protlaky pod komunikaci\"/>
    </mc:Choice>
  </mc:AlternateContent>
  <bookViews>
    <workbookView xWindow="-120" yWindow="-120" windowWidth="29040" windowHeight="17640"/>
  </bookViews>
  <sheets>
    <sheet name="VODOVOD" sheetId="1" r:id="rId1"/>
    <sheet name="VODOV PŘÍPOJKY" sheetId="4" r:id="rId2"/>
  </sheets>
  <definedNames>
    <definedName name="_xlnm.Print_Area" localSheetId="1">'VODOV PŘÍPOJKY'!$B$1:$F$50</definedName>
    <definedName name="_xlnm.Print_Area" localSheetId="0">VODOVOD!$A$1:$D$265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E32" i="4" l="1"/>
  <c r="E31" i="4"/>
  <c r="E29" i="4"/>
  <c r="E28" i="4"/>
  <c r="E27" i="4"/>
  <c r="E15" i="4"/>
  <c r="E14" i="4"/>
  <c r="E13" i="4"/>
  <c r="C226" i="1" l="1"/>
  <c r="C225" i="1"/>
  <c r="C176" i="1"/>
  <c r="C228" i="1" s="1"/>
  <c r="C165" i="1"/>
  <c r="C164" i="1"/>
  <c r="C167" i="1"/>
  <c r="C111" i="1"/>
  <c r="C110" i="1"/>
  <c r="C76" i="1"/>
  <c r="C112" i="1" s="1"/>
  <c r="C227" i="1" l="1"/>
  <c r="C166" i="1"/>
  <c r="C113" i="1"/>
  <c r="C62" i="1"/>
  <c r="C61" i="1"/>
  <c r="C19" i="1"/>
  <c r="C64" i="1" s="1"/>
  <c r="C63" i="1" l="1"/>
</calcChain>
</file>

<file path=xl/sharedStrings.xml><?xml version="1.0" encoding="utf-8"?>
<sst xmlns="http://schemas.openxmlformats.org/spreadsheetml/2006/main" count="567" uniqueCount="135">
  <si>
    <t>Technické specifikace viz. příloha D.3.1 Technická zpráva</t>
  </si>
  <si>
    <t>POPIS</t>
  </si>
  <si>
    <t>ROZMĚR</t>
  </si>
  <si>
    <t>POČET</t>
  </si>
  <si>
    <t>MJ</t>
  </si>
  <si>
    <t>POTRUBÍ</t>
  </si>
  <si>
    <t>DN 80</t>
  </si>
  <si>
    <t>m</t>
  </si>
  <si>
    <t>DN 150</t>
  </si>
  <si>
    <t>TVAROVKY</t>
  </si>
  <si>
    <t>ks</t>
  </si>
  <si>
    <t>T-kus</t>
  </si>
  <si>
    <t>F-kus</t>
  </si>
  <si>
    <t>DN 100</t>
  </si>
  <si>
    <t>ARMATURY</t>
  </si>
  <si>
    <t>PŘÍSLUŠENSTVÍ A OSTATNÍ</t>
  </si>
  <si>
    <t>TABULKA HYDRANT</t>
  </si>
  <si>
    <t>TABULKA ŠOUPĚ</t>
  </si>
  <si>
    <t>VÝSTRAŽNÁ FOLIE V MODRÉM PROVEDENÍ S NÁPISEM "POZOR VODOVOD"</t>
  </si>
  <si>
    <t>IDENTIFIKAČNÍ BOD MARKER</t>
  </si>
  <si>
    <t>* identifikační body Markery budou osazeny ve vzdálenosti max. 50 m od sebe, u odboček a v lomových bodech</t>
  </si>
  <si>
    <t>RUŠENÍ STÁVAJÍCÍCH VODOVODNÍCH ŘADŮ</t>
  </si>
  <si>
    <t>ZALITÍ CEMENTOPOPÍLKOVOU SMĚSÍ</t>
  </si>
  <si>
    <t>HYDRANT PODZEMNÍ VČETNĚ POKLOPU</t>
  </si>
  <si>
    <t>ŠOUPÁTKO VČETNĚ ZEMNÍ SOUPRAVY, POKLOPU</t>
  </si>
  <si>
    <t xml:space="preserve">Vnější ochrana - žárové pokovení Zn s minimální hmotností 200 g/m2 + extrudovaný polyetylen o síle min. 1,8 mm, dle ČSN 14628     </t>
  </si>
  <si>
    <t>včetně elastomerových manžet na hrdla</t>
  </si>
  <si>
    <t>ŠOUPÁTKO F5
včetně zemní soupravy teleskopické, litinového šoupátkového poklopu s podkladní deskou</t>
  </si>
  <si>
    <t>SIGNALIZAČNÍ VODIČ včetně plasových pásků pro uchycení k potrubí 2 x Cu 4 mm2</t>
  </si>
  <si>
    <t>DEMONTÁŽ POTRUBÍ LT</t>
  </si>
  <si>
    <t>Vnitřní ochrana - odstředivě nanášená cementová vystýlka</t>
  </si>
  <si>
    <t>TLT  PN 10, třída Class s tloušťkou stěny litiny min 4,7 mm</t>
  </si>
  <si>
    <t>TLT  se zámkovými spoji PN 10, třída Class s tloušťkou stěny litiny min 4,7 mm</t>
  </si>
  <si>
    <t>MULTITOLERANČNÍ SPOJKA S JIŠTĚNÍM PROTI POSUNU HRDLO - HRDLO</t>
  </si>
  <si>
    <t>MMK 30° se zámkovým spojem</t>
  </si>
  <si>
    <t>MMK 11° se zámkovým spojem</t>
  </si>
  <si>
    <t>MMK 45° se zámkovým spojem</t>
  </si>
  <si>
    <t>MMA  se zámkovým spojem</t>
  </si>
  <si>
    <t>E-kus se zámkovým spojem</t>
  </si>
  <si>
    <t>TLT  se zámkovými spoji s návarkem PN 10, třída Class s tloušťkou stěny litiny min 4,7 mm</t>
  </si>
  <si>
    <t>PREFABRIKOVANÝ BETONOVÝ BLOK</t>
  </si>
  <si>
    <t>VÝPIS MATERIÁLU</t>
  </si>
  <si>
    <t>SO 340 VODOVODNÍ PŘÍPOJKY</t>
  </si>
  <si>
    <t>TYP, MATERIÁL</t>
  </si>
  <si>
    <t>HDPE</t>
  </si>
  <si>
    <t>32 x 3.0 mm</t>
  </si>
  <si>
    <t>63 x 5,8 mm</t>
  </si>
  <si>
    <t>CHRÁNIČKA</t>
  </si>
  <si>
    <t>110 x 6.6 mm</t>
  </si>
  <si>
    <t>ARMATURA, PŘÍSLUŠENSTVÍ. TVAROVKY</t>
  </si>
  <si>
    <t>NAVRTÁVACÍ PAS PN 16 S KULOVÝM KOHOUTEM S KONCOVKOU PRO PE POTRUBÍ d32 OBJÍMKA Z TVÁRNÉ LITINY - NA TLT POTRUBÍ</t>
  </si>
  <si>
    <t>TLT, MOSAZ</t>
  </si>
  <si>
    <t>DN 150 / 25</t>
  </si>
  <si>
    <t>DN 100 / 25</t>
  </si>
  <si>
    <t>NAVRTÁVACÍ PAS PN 16 S KULOVÝM KOHOUTEM S KONCOVKOU PRO PE POTRUBÍ d63 OBJÍMKA Z TVÁRNÉ LITINY - NA TLT POTRUBÍ</t>
  </si>
  <si>
    <t>DN 100 / 50</t>
  </si>
  <si>
    <t>ISO SPOJKA</t>
  </si>
  <si>
    <t>ŠEDÁ LITINA</t>
  </si>
  <si>
    <t>1"</t>
  </si>
  <si>
    <t>2"</t>
  </si>
  <si>
    <t>SPOJKA PRO PŘEPOJENÍ</t>
  </si>
  <si>
    <t xml:space="preserve">UZAVÍRACÍ PRYŽOVÁ MANŽETA </t>
  </si>
  <si>
    <t xml:space="preserve">UZAVÍRACÍ KOHOUT </t>
  </si>
  <si>
    <t>MOSAZ</t>
  </si>
  <si>
    <t>ZEMNÍ TELESKOPICKÁ SOUPRAVA</t>
  </si>
  <si>
    <t>POKLOP PRO ŠOUPÁTKO DOMOVNÍ PŘÍPOJKY + PODKLADNÍ DESKA</t>
  </si>
  <si>
    <t>ORIENTAČNÍ TABULKA MODRÁ</t>
  </si>
  <si>
    <t>DEMONTÁŽ MATERIÁLU</t>
  </si>
  <si>
    <t>OCEL, PE</t>
  </si>
  <si>
    <t>DN 25</t>
  </si>
  <si>
    <t>DN 50</t>
  </si>
  <si>
    <t>UZÁVĚR VČETNĚ ZEMNÍ SOUPRAVY A POKLOPU</t>
  </si>
  <si>
    <t>50 x 4.6 mm</t>
  </si>
  <si>
    <t>90 x 5.4 mm</t>
  </si>
  <si>
    <t>NAVRTÁVACÍ PAS PN 16 S KULOVÝM KOHOUTEM S KONCOVKOU PRO PE POTRUBÍ d50 OBJÍMKA Z TVÁRNÉ LITINY - NA TLT POTRUBÍ</t>
  </si>
  <si>
    <t>DN 100 / 40</t>
  </si>
  <si>
    <t>1 1/2"</t>
  </si>
  <si>
    <t>DN 400</t>
  </si>
  <si>
    <t>DN 400/80</t>
  </si>
  <si>
    <t>DN 400/100</t>
  </si>
  <si>
    <t>DN 400/150</t>
  </si>
  <si>
    <t>MULTITOLERANČNÍ SPOJKA S JIŠTĚNÍM PROTI POSUNU HRDLO - PŘÍRUBA</t>
  </si>
  <si>
    <t>TP dl. 0,2 m</t>
  </si>
  <si>
    <t>TP dl. 0,3 m</t>
  </si>
  <si>
    <t>KLAPKOVÝ UZÁVĚR "ŽABÍ KLAPKA"</t>
  </si>
  <si>
    <t>MMK 22° se zámkovým spojem</t>
  </si>
  <si>
    <t>DN 150/80</t>
  </si>
  <si>
    <t>DN 80/80</t>
  </si>
  <si>
    <t>DN 150/150</t>
  </si>
  <si>
    <t>R-kus</t>
  </si>
  <si>
    <t>PROPOJ Č.5 JAMBOROVA</t>
  </si>
  <si>
    <t>TLT PN 10, třída Class s tloušťkou stěny litiny min 4,7 mm</t>
  </si>
  <si>
    <t>DN 100/80</t>
  </si>
  <si>
    <t>DN 150/100</t>
  </si>
  <si>
    <t>PROPOJE Č.1,2,3,4,6,7,8</t>
  </si>
  <si>
    <t>(včetně uzavírací manžety - 2ks, kluzných objímek Raci typ A/B, výška objímky 50 mm - 15ks)</t>
  </si>
  <si>
    <t>(včetně uzavírací manžety - 2ks, kluzných objímek Raci typ M/N, výška objímky 50 mm - 12ks)</t>
  </si>
  <si>
    <t>(včetně uzavírací manžety - 2ks, kluzných objímek Raci typ A/B, výška objímky 50 mm - 21ks)</t>
  </si>
  <si>
    <t>UL. GAJDOŠOVA - VODOVODNÍ PŘÍPOJKY</t>
  </si>
  <si>
    <t>DN 150 / 40</t>
  </si>
  <si>
    <t>DN 40</t>
  </si>
  <si>
    <t>PODZEMNÍ HYDRANT h =1230 mm dvojčinný
včetně litinového hydrantového poklopu s podkladní deskou
včetně drenážního bloku a podkladního betonového bloku</t>
  </si>
  <si>
    <t>SO 330 VODOVODNÍ ŘADY, SO331 PROTLAKY POD KOMUNIKACÍ</t>
  </si>
  <si>
    <t>NADZEMNÍ HYDRANT h =1230 mm dvojčinný
včetně litinového hydrantového poklopu s podkladní deskou
včetně drenážního bloku a podkladního betonového bloku</t>
  </si>
  <si>
    <t>PREFABRIKOVANÝ BETONOVÝ OPĚRNÝ BLOK</t>
  </si>
  <si>
    <t>DN 125</t>
  </si>
  <si>
    <t>SO 331 PROTLAKY POD KOMUNIKACÍ</t>
  </si>
  <si>
    <t>BRNO, GAJDOŠOVA</t>
  </si>
  <si>
    <t>N</t>
  </si>
  <si>
    <t>** vztahuje se pouze na tvarovky</t>
  </si>
  <si>
    <t>8*</t>
  </si>
  <si>
    <t>P 90°</t>
  </si>
  <si>
    <t>TP dl. 0,5 m</t>
  </si>
  <si>
    <t>17**</t>
  </si>
  <si>
    <t>4*</t>
  </si>
  <si>
    <t>CHRÁNIČKA SKL d324x20 dl. 20,5 m</t>
  </si>
  <si>
    <t>CHRÁNIČKA SKL d616x21 dl. 21 m</t>
  </si>
  <si>
    <t>CHRÁNIČKA SKL d272x19 dl. 30 m</t>
  </si>
  <si>
    <t>VODOVODNÍ ŘAD V1</t>
  </si>
  <si>
    <t>ELASTOMEROVÁ MANŽETA NA HRDLA TVAROVEK</t>
  </si>
  <si>
    <t>VODOVODNÍ ŘAD V2</t>
  </si>
  <si>
    <t>6*</t>
  </si>
  <si>
    <t>TLT  PN 10, třída Class s tloušťkou stěny litiny min 6,4 mm</t>
  </si>
  <si>
    <t>TLT  se zámkovými spoji PN 10, třída Class s tloušťkou stěny litiny min 6,4 mm</t>
  </si>
  <si>
    <t>TLT  se zámkovými spoji s návarkem PN 10, třída Class s tloušťkou stěny litiny min 6,4 mm</t>
  </si>
  <si>
    <t>Vnější povrchová úprava se speciální ochranou</t>
  </si>
  <si>
    <t>kpl</t>
  </si>
  <si>
    <t>NÁHRADNÍ ZÁSOBOVÁNÍ PŘI VÝSTAVBĚ</t>
  </si>
  <si>
    <t xml:space="preserve"> - provizorní řad (obtok) řadu - ocel DN 300, celková délka 260m,vč. propojů, vč. armatur, spojek a tvarovek (z toho
- provizorní propoje přípojek z PE40 d32x3.0mm dl. 3 m vč. armatur, spojek a tvarovek, 13 ks
- provizorní propoje přípojek z PE40 d40x3.7mm dl. 3 m vč. armatur, spojek a tvarovek, 2 ks
- tlakové zkoušky, proplachy, dezinfekce a kontroly kvality vody
- vč. zemních prací a přesunu hmot</t>
  </si>
  <si>
    <t>33**</t>
  </si>
  <si>
    <t>24**</t>
  </si>
  <si>
    <t>19**</t>
  </si>
  <si>
    <t>TLT  PN 10, třída Class s tloušťkou stěny litiny min 6,4 mm kalibrované</t>
  </si>
  <si>
    <t>TLT  se zámkovými spoji s návarkem PN 10, třída Class s tloušťkou stěny litiny min 6,4 mm kalibrované</t>
  </si>
  <si>
    <t>T-kus s tangenciální odbočkou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</si>
</sst>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sz val="10"/>
      <name val="Arial Narrow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6"/>
      <color indexed="8"/>
      <name val="Arial Narrow"/>
      <family val="2"/>
      <charset val="238"/>
    </font>
    <font>
      <sz val="9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2" fillId="0" borderId="0" xfId="0" applyFont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Fill="1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3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3" borderId="1" xfId="0" applyFont="1" applyFill="1" applyBorder="1"/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/>
    <xf numFmtId="0" fontId="6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5" fillId="0" borderId="0" xfId="0" applyFont="1"/>
    <xf numFmtId="0" fontId="6" fillId="4" borderId="0" xfId="0" applyFont="1" applyFill="1" applyAlignment="1">
      <alignment horizontal="center"/>
    </xf>
    <xf numFmtId="0" fontId="6" fillId="4" borderId="0" xfId="0" applyFont="1" applyFill="1"/>
    <xf numFmtId="0" fontId="6" fillId="4" borderId="0" xfId="0" applyFont="1" applyFill="1" applyAlignment="1">
      <alignment wrapText="1"/>
    </xf>
    <xf numFmtId="0" fontId="0" fillId="4" borderId="0" xfId="0" applyFill="1"/>
    <xf numFmtId="0" fontId="11" fillId="0" borderId="0" xfId="0" applyFont="1"/>
    <xf numFmtId="0" fontId="0" fillId="0" borderId="0" xfId="0" applyAlignment="1">
      <alignment horizontal="center"/>
    </xf>
    <xf numFmtId="164" fontId="6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/>
    </xf>
    <xf numFmtId="0" fontId="6" fillId="4" borderId="7" xfId="0" applyFont="1" applyFill="1" applyBorder="1" applyAlignment="1">
      <alignment vertical="center" wrapText="1"/>
    </xf>
    <xf numFmtId="0" fontId="6" fillId="4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6" fillId="4" borderId="13" xfId="0" applyFont="1" applyFill="1" applyBorder="1" applyAlignment="1">
      <alignment horizontal="left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left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vertical="center"/>
    </xf>
    <xf numFmtId="0" fontId="6" fillId="4" borderId="18" xfId="0" applyFont="1" applyFill="1" applyBorder="1" applyAlignment="1">
      <alignment vertical="center" wrapText="1"/>
    </xf>
    <xf numFmtId="0" fontId="6" fillId="4" borderId="25" xfId="0" applyFont="1" applyFill="1" applyBorder="1" applyAlignment="1">
      <alignment vertical="center" wrapText="1"/>
    </xf>
    <xf numFmtId="0" fontId="6" fillId="4" borderId="22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16" fillId="0" borderId="0" xfId="0" applyFont="1"/>
    <xf numFmtId="0" fontId="6" fillId="4" borderId="0" xfId="0" applyFont="1" applyFill="1" applyBorder="1"/>
    <xf numFmtId="0" fontId="6" fillId="4" borderId="13" xfId="0" applyFont="1" applyFill="1" applyBorder="1" applyAlignment="1">
      <alignment vertical="center" wrapText="1"/>
    </xf>
    <xf numFmtId="164" fontId="6" fillId="4" borderId="16" xfId="0" applyNumberFormat="1" applyFont="1" applyFill="1" applyBorder="1" applyAlignment="1">
      <alignment horizontal="center" vertical="center"/>
    </xf>
    <xf numFmtId="0" fontId="9" fillId="4" borderId="25" xfId="0" applyFont="1" applyFill="1" applyBorder="1" applyAlignment="1">
      <alignment vertical="center"/>
    </xf>
    <xf numFmtId="0" fontId="9" fillId="4" borderId="22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0" fontId="7" fillId="0" borderId="2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vertical="center"/>
    </xf>
    <xf numFmtId="0" fontId="6" fillId="0" borderId="0" xfId="0" applyFont="1" applyFill="1" applyBorder="1"/>
    <xf numFmtId="0" fontId="6" fillId="0" borderId="13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9" fillId="0" borderId="19" xfId="0" applyFont="1" applyFill="1" applyBorder="1" applyAlignment="1">
      <alignment wrapText="1"/>
    </xf>
    <xf numFmtId="164" fontId="6" fillId="0" borderId="16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164" fontId="0" fillId="0" borderId="0" xfId="0" applyNumberFormat="1"/>
    <xf numFmtId="0" fontId="7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vertical="center"/>
    </xf>
    <xf numFmtId="0" fontId="6" fillId="0" borderId="32" xfId="0" applyFont="1" applyFill="1" applyBorder="1" applyAlignment="1">
      <alignment vertical="center" wrapText="1"/>
    </xf>
    <xf numFmtId="0" fontId="6" fillId="0" borderId="32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6" fillId="0" borderId="0" xfId="0" applyFont="1" applyFill="1" applyBorder="1"/>
    <xf numFmtId="0" fontId="17" fillId="0" borderId="0" xfId="0" applyFont="1" applyFill="1" applyBorder="1" applyAlignment="1">
      <alignment horizontal="center" vertical="center"/>
    </xf>
    <xf numFmtId="164" fontId="6" fillId="0" borderId="14" xfId="0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164" fontId="7" fillId="0" borderId="14" xfId="0" applyNumberFormat="1" applyFont="1" applyBorder="1" applyAlignment="1">
      <alignment horizontal="center"/>
    </xf>
    <xf numFmtId="0" fontId="7" fillId="0" borderId="15" xfId="0" applyFont="1" applyBorder="1"/>
    <xf numFmtId="0" fontId="7" fillId="0" borderId="18" xfId="0" applyFont="1" applyBorder="1" applyAlignment="1">
      <alignment horizontal="left"/>
    </xf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164" fontId="7" fillId="0" borderId="16" xfId="0" applyNumberFormat="1" applyFont="1" applyBorder="1" applyAlignment="1">
      <alignment horizontal="center"/>
    </xf>
    <xf numFmtId="0" fontId="7" fillId="0" borderId="17" xfId="0" applyFont="1" applyBorder="1"/>
    <xf numFmtId="0" fontId="7" fillId="0" borderId="25" xfId="0" applyFont="1" applyBorder="1" applyAlignment="1">
      <alignment horizontal="left"/>
    </xf>
    <xf numFmtId="0" fontId="7" fillId="0" borderId="22" xfId="0" applyFont="1" applyBorder="1"/>
    <xf numFmtId="0" fontId="7" fillId="0" borderId="22" xfId="0" applyFont="1" applyBorder="1" applyAlignment="1">
      <alignment horizontal="center"/>
    </xf>
    <xf numFmtId="164" fontId="7" fillId="0" borderId="22" xfId="0" applyNumberFormat="1" applyFont="1" applyBorder="1" applyAlignment="1">
      <alignment horizontal="center"/>
    </xf>
    <xf numFmtId="0" fontId="7" fillId="0" borderId="23" xfId="0" applyFont="1" applyBorder="1"/>
    <xf numFmtId="0" fontId="6" fillId="0" borderId="14" xfId="0" applyFont="1" applyBorder="1" applyAlignment="1">
      <alignment horizontal="center"/>
    </xf>
    <xf numFmtId="0" fontId="6" fillId="0" borderId="15" xfId="0" applyFont="1" applyBorder="1"/>
    <xf numFmtId="0" fontId="6" fillId="0" borderId="16" xfId="0" applyFont="1" applyBorder="1" applyAlignment="1">
      <alignment horizontal="center"/>
    </xf>
    <xf numFmtId="0" fontId="6" fillId="0" borderId="17" xfId="0" applyFont="1" applyBorder="1"/>
    <xf numFmtId="0" fontId="6" fillId="0" borderId="22" xfId="0" applyFont="1" applyBorder="1" applyAlignment="1">
      <alignment horizontal="center"/>
    </xf>
    <xf numFmtId="0" fontId="6" fillId="0" borderId="23" xfId="0" applyFont="1" applyBorder="1"/>
    <xf numFmtId="0" fontId="6" fillId="0" borderId="4" xfId="0" applyFont="1" applyBorder="1"/>
    <xf numFmtId="0" fontId="0" fillId="0" borderId="14" xfId="0" applyBorder="1" applyAlignment="1">
      <alignment horizontal="center"/>
    </xf>
    <xf numFmtId="164" fontId="6" fillId="0" borderId="14" xfId="0" applyNumberFormat="1" applyFont="1" applyBorder="1" applyAlignment="1">
      <alignment horizontal="center"/>
    </xf>
    <xf numFmtId="0" fontId="6" fillId="0" borderId="7" xfId="0" applyFont="1" applyBorder="1"/>
    <xf numFmtId="0" fontId="0" fillId="0" borderId="24" xfId="0" applyBorder="1" applyAlignment="1">
      <alignment horizontal="center"/>
    </xf>
    <xf numFmtId="0" fontId="6" fillId="0" borderId="24" xfId="0" applyFont="1" applyBorder="1" applyAlignment="1">
      <alignment horizontal="center"/>
    </xf>
    <xf numFmtId="164" fontId="6" fillId="0" borderId="24" xfId="0" applyNumberFormat="1" applyFont="1" applyBorder="1" applyAlignment="1">
      <alignment horizontal="center"/>
    </xf>
    <xf numFmtId="0" fontId="6" fillId="0" borderId="26" xfId="0" applyFont="1" applyBorder="1"/>
    <xf numFmtId="0" fontId="6" fillId="0" borderId="27" xfId="0" applyFont="1" applyBorder="1"/>
    <xf numFmtId="0" fontId="0" fillId="0" borderId="16" xfId="0" applyBorder="1"/>
    <xf numFmtId="0" fontId="6" fillId="0" borderId="32" xfId="0" applyFont="1" applyBorder="1"/>
    <xf numFmtId="0" fontId="0" fillId="0" borderId="20" xfId="0" applyBorder="1"/>
    <xf numFmtId="0" fontId="6" fillId="0" borderId="10" xfId="0" applyFont="1" applyBorder="1"/>
    <xf numFmtId="0" fontId="0" fillId="0" borderId="22" xfId="0" applyBorder="1"/>
    <xf numFmtId="0" fontId="9" fillId="4" borderId="18" xfId="0" applyFont="1" applyFill="1" applyBorder="1" applyAlignment="1">
      <alignment wrapText="1"/>
    </xf>
    <xf numFmtId="0" fontId="6" fillId="0" borderId="4" xfId="0" applyFont="1" applyFill="1" applyBorder="1" applyAlignment="1">
      <alignment vertical="center"/>
    </xf>
    <xf numFmtId="0" fontId="11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0" borderId="18" xfId="0" applyFill="1" applyBorder="1"/>
    <xf numFmtId="0" fontId="6" fillId="0" borderId="25" xfId="0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18" fillId="3" borderId="0" xfId="0" applyFont="1" applyFill="1"/>
    <xf numFmtId="0" fontId="0" fillId="3" borderId="0" xfId="0" applyFill="1"/>
    <xf numFmtId="0" fontId="20" fillId="4" borderId="33" xfId="0" applyFont="1" applyFill="1" applyBorder="1" applyAlignment="1">
      <alignment horizontal="center" vertical="center"/>
    </xf>
    <xf numFmtId="0" fontId="20" fillId="4" borderId="34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4" borderId="38" xfId="0" applyFont="1" applyFill="1" applyBorder="1" applyAlignment="1">
      <alignment horizontal="center" vertical="center"/>
    </xf>
    <xf numFmtId="0" fontId="20" fillId="4" borderId="35" xfId="0" applyFont="1" applyFill="1" applyBorder="1" applyAlignment="1">
      <alignment horizontal="center" vertical="center"/>
    </xf>
    <xf numFmtId="0" fontId="20" fillId="4" borderId="37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vertical="center" wrapText="1"/>
    </xf>
    <xf numFmtId="0" fontId="6" fillId="0" borderId="36" xfId="0" applyFont="1" applyFill="1" applyBorder="1" applyAlignment="1">
      <alignment vertical="center"/>
    </xf>
    <xf numFmtId="0" fontId="6" fillId="4" borderId="25" xfId="0" applyFont="1" applyFill="1" applyBorder="1" applyAlignment="1">
      <alignment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19" xfId="0" applyFont="1" applyFill="1" applyBorder="1" applyAlignment="1">
      <alignment vertical="center"/>
    </xf>
    <xf numFmtId="0" fontId="9" fillId="4" borderId="39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5" xfId="0" applyFont="1" applyFill="1" applyBorder="1" applyAlignment="1">
      <alignment horizontal="center"/>
    </xf>
    <xf numFmtId="0" fontId="19" fillId="4" borderId="8" xfId="0" applyFont="1" applyFill="1" applyBorder="1"/>
    <xf numFmtId="0" fontId="9" fillId="4" borderId="20" xfId="0" applyFont="1" applyFill="1" applyBorder="1" applyAlignment="1">
      <alignment horizontal="center"/>
    </xf>
    <xf numFmtId="0" fontId="19" fillId="4" borderId="24" xfId="0" applyFont="1" applyFill="1" applyBorder="1"/>
    <xf numFmtId="0" fontId="9" fillId="4" borderId="8" xfId="0" applyFont="1" applyFill="1" applyBorder="1" applyAlignment="1">
      <alignment horizontal="center"/>
    </xf>
    <xf numFmtId="0" fontId="19" fillId="4" borderId="11" xfId="0" applyFont="1" applyFill="1" applyBorder="1"/>
    <xf numFmtId="0" fontId="20" fillId="4" borderId="5" xfId="0" applyFont="1" applyFill="1" applyBorder="1" applyAlignment="1">
      <alignment horizontal="center" vertical="center"/>
    </xf>
    <xf numFmtId="0" fontId="21" fillId="4" borderId="8" xfId="0" applyFont="1" applyFill="1" applyBorder="1"/>
    <xf numFmtId="0" fontId="20" fillId="4" borderId="20" xfId="0" applyFont="1" applyFill="1" applyBorder="1" applyAlignment="1">
      <alignment horizontal="center" vertical="center"/>
    </xf>
    <xf numFmtId="0" fontId="21" fillId="4" borderId="24" xfId="0" applyFont="1" applyFill="1" applyBorder="1"/>
    <xf numFmtId="0" fontId="20" fillId="4" borderId="8" xfId="0" applyFont="1" applyFill="1" applyBorder="1" applyAlignment="1">
      <alignment horizontal="center" vertical="center"/>
    </xf>
    <xf numFmtId="0" fontId="21" fillId="4" borderId="11" xfId="0" applyFont="1" applyFill="1" applyBorder="1"/>
    <xf numFmtId="0" fontId="9" fillId="0" borderId="0" xfId="0" applyFont="1" applyFill="1" applyBorder="1" applyAlignment="1">
      <alignment vertical="center" wrapText="1"/>
    </xf>
    <xf numFmtId="0" fontId="9" fillId="4" borderId="0" xfId="0" applyFont="1" applyFill="1" applyBorder="1" applyAlignment="1">
      <alignment vertical="center"/>
    </xf>
    <xf numFmtId="0" fontId="19" fillId="4" borderId="0" xfId="0" applyFont="1" applyFill="1" applyBorder="1"/>
    <xf numFmtId="0" fontId="21" fillId="4" borderId="0" xfId="0" applyFont="1" applyFill="1" applyBorder="1"/>
    <xf numFmtId="0" fontId="20" fillId="4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10" fillId="0" borderId="2" xfId="0" applyFont="1" applyBorder="1" applyAlignment="1">
      <alignment vertical="center"/>
    </xf>
    <xf numFmtId="0" fontId="22" fillId="0" borderId="3" xfId="0" applyFont="1" applyBorder="1" applyAlignment="1">
      <alignment horizontal="center" vertical="center"/>
    </xf>
    <xf numFmtId="0" fontId="9" fillId="0" borderId="0" xfId="0" applyFont="1" applyFill="1" applyBorder="1" applyAlignment="1">
      <alignment wrapText="1"/>
    </xf>
    <xf numFmtId="0" fontId="10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6" fillId="5" borderId="0" xfId="0" applyFont="1" applyFill="1"/>
    <xf numFmtId="0" fontId="9" fillId="0" borderId="16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17" fillId="4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4" borderId="0" xfId="0" applyFont="1" applyFill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6"/>
  <sheetViews>
    <sheetView tabSelected="1" view="pageBreakPreview" topLeftCell="A202" zoomScale="130" zoomScaleNormal="130" zoomScaleSheetLayoutView="130" workbookViewId="0">
      <selection activeCell="F192" sqref="E172:F192"/>
    </sheetView>
  </sheetViews>
  <sheetFormatPr defaultRowHeight="15" x14ac:dyDescent="0.25"/>
  <cols>
    <col min="1" max="1" width="68.85546875" customWidth="1"/>
    <col min="2" max="2" width="8.42578125" customWidth="1"/>
    <col min="3" max="3" width="6.140625" customWidth="1"/>
    <col min="4" max="4" width="3.5703125" customWidth="1"/>
    <col min="7" max="7" width="69.28515625" customWidth="1"/>
  </cols>
  <sheetData>
    <row r="1" spans="1:7" ht="18" x14ac:dyDescent="0.25">
      <c r="A1" s="230" t="s">
        <v>107</v>
      </c>
      <c r="B1" s="230"/>
      <c r="C1" s="230"/>
      <c r="D1" s="230"/>
    </row>
    <row r="2" spans="1:7" ht="14.25" customHeight="1" x14ac:dyDescent="0.25">
      <c r="A2" s="11"/>
      <c r="B2" s="11"/>
      <c r="C2" s="11"/>
      <c r="D2" s="11"/>
    </row>
    <row r="3" spans="1:7" ht="16.5" x14ac:dyDescent="0.25">
      <c r="A3" s="231" t="s">
        <v>102</v>
      </c>
      <c r="B3" s="231"/>
      <c r="C3" s="231"/>
      <c r="D3" s="11"/>
    </row>
    <row r="4" spans="1:7" ht="16.5" x14ac:dyDescent="0.25">
      <c r="A4" s="232" t="s">
        <v>0</v>
      </c>
      <c r="B4" s="232"/>
      <c r="C4" s="232"/>
      <c r="D4" s="11"/>
    </row>
    <row r="5" spans="1:7" ht="7.5" customHeight="1" x14ac:dyDescent="0.25">
      <c r="A5" s="12"/>
      <c r="B5" s="11"/>
      <c r="C5" s="11"/>
      <c r="D5" s="11"/>
    </row>
    <row r="6" spans="1:7" ht="17.25" thickBot="1" x14ac:dyDescent="0.3">
      <c r="A6" s="1"/>
      <c r="B6" s="1"/>
      <c r="C6" s="1"/>
      <c r="D6" s="1"/>
    </row>
    <row r="7" spans="1:7" ht="17.25" thickBot="1" x14ac:dyDescent="0.3">
      <c r="A7" s="2" t="s">
        <v>1</v>
      </c>
      <c r="B7" s="3" t="s">
        <v>2</v>
      </c>
      <c r="C7" s="3" t="s">
        <v>3</v>
      </c>
      <c r="D7" s="4" t="s">
        <v>4</v>
      </c>
    </row>
    <row r="8" spans="1:7" ht="16.5" customHeight="1" x14ac:dyDescent="0.25">
      <c r="A8" s="5"/>
      <c r="B8" s="6"/>
      <c r="C8" s="6"/>
      <c r="D8" s="7"/>
      <c r="E8" s="10"/>
      <c r="F8" s="10"/>
      <c r="G8" s="10"/>
    </row>
    <row r="9" spans="1:7" ht="16.5" x14ac:dyDescent="0.25">
      <c r="A9" s="8" t="s">
        <v>118</v>
      </c>
      <c r="B9" s="6"/>
      <c r="C9" s="6"/>
      <c r="D9" s="6"/>
      <c r="E9" s="10"/>
      <c r="F9" s="10"/>
      <c r="G9" s="10"/>
    </row>
    <row r="10" spans="1:7" ht="6.75" customHeight="1" thickBot="1" x14ac:dyDescent="0.3">
      <c r="A10" s="8"/>
      <c r="B10" s="6"/>
      <c r="C10" s="6"/>
      <c r="D10" s="6"/>
      <c r="E10" s="10"/>
      <c r="F10" s="10"/>
      <c r="G10" s="10"/>
    </row>
    <row r="11" spans="1:7" x14ac:dyDescent="0.25">
      <c r="A11" s="67" t="s">
        <v>122</v>
      </c>
      <c r="B11" s="68" t="s">
        <v>77</v>
      </c>
      <c r="C11" s="69">
        <v>167.5</v>
      </c>
      <c r="D11" s="70" t="s">
        <v>7</v>
      </c>
      <c r="E11" s="10"/>
      <c r="F11" s="10"/>
      <c r="G11" s="10"/>
    </row>
    <row r="12" spans="1:7" ht="16.5" x14ac:dyDescent="0.25">
      <c r="A12" s="71" t="s">
        <v>125</v>
      </c>
      <c r="B12" s="72"/>
      <c r="C12" s="72"/>
      <c r="D12" s="73"/>
      <c r="E12" s="10"/>
      <c r="F12" s="10"/>
      <c r="G12" s="10"/>
    </row>
    <row r="13" spans="1:7" ht="16.5" x14ac:dyDescent="0.25">
      <c r="A13" s="71" t="s">
        <v>30</v>
      </c>
      <c r="B13" s="72"/>
      <c r="C13" s="72"/>
      <c r="D13" s="73"/>
      <c r="E13" s="10"/>
      <c r="F13" s="10"/>
      <c r="G13" s="10"/>
    </row>
    <row r="14" spans="1:7" ht="17.25" thickBot="1" x14ac:dyDescent="0.3">
      <c r="A14" s="74" t="s">
        <v>26</v>
      </c>
      <c r="B14" s="75"/>
      <c r="C14" s="75"/>
      <c r="D14" s="76"/>
      <c r="E14" s="10"/>
      <c r="F14" s="10"/>
      <c r="G14" s="10"/>
    </row>
    <row r="15" spans="1:7" x14ac:dyDescent="0.25">
      <c r="A15" s="67" t="s">
        <v>132</v>
      </c>
      <c r="B15" s="68" t="s">
        <v>77</v>
      </c>
      <c r="C15" s="69">
        <v>48</v>
      </c>
      <c r="D15" s="70" t="s">
        <v>7</v>
      </c>
      <c r="E15" s="10"/>
      <c r="F15" s="10"/>
      <c r="G15" s="10"/>
    </row>
    <row r="16" spans="1:7" ht="16.5" x14ac:dyDescent="0.25">
      <c r="A16" s="71" t="s">
        <v>125</v>
      </c>
      <c r="B16" s="72"/>
      <c r="C16" s="72"/>
      <c r="D16" s="73"/>
      <c r="E16" s="10"/>
      <c r="F16" s="10"/>
      <c r="G16" s="10"/>
    </row>
    <row r="17" spans="1:7" ht="16.5" x14ac:dyDescent="0.25">
      <c r="A17" s="71" t="s">
        <v>30</v>
      </c>
      <c r="B17" s="72"/>
      <c r="C17" s="72"/>
      <c r="D17" s="73"/>
      <c r="E17" s="10"/>
      <c r="F17" s="10"/>
      <c r="G17" s="10"/>
    </row>
    <row r="18" spans="1:7" ht="17.25" thickBot="1" x14ac:dyDescent="0.3">
      <c r="A18" s="74" t="s">
        <v>26</v>
      </c>
      <c r="B18" s="75"/>
      <c r="C18" s="75"/>
      <c r="D18" s="76"/>
      <c r="E18" s="10"/>
      <c r="F18" s="10"/>
      <c r="G18" s="10"/>
    </row>
    <row r="19" spans="1:7" ht="16.5" x14ac:dyDescent="0.25">
      <c r="A19" s="67" t="s">
        <v>123</v>
      </c>
      <c r="B19" s="68" t="s">
        <v>77</v>
      </c>
      <c r="C19" s="86">
        <f>24+36+24+18</f>
        <v>102</v>
      </c>
      <c r="D19" s="87" t="s">
        <v>7</v>
      </c>
      <c r="E19" s="10"/>
      <c r="F19" s="10"/>
      <c r="G19" s="10"/>
    </row>
    <row r="20" spans="1:7" ht="16.5" x14ac:dyDescent="0.25">
      <c r="A20" s="71" t="s">
        <v>125</v>
      </c>
      <c r="B20" s="72"/>
      <c r="C20" s="86"/>
      <c r="D20" s="87"/>
      <c r="E20" s="10"/>
      <c r="F20" s="10"/>
      <c r="G20" s="10"/>
    </row>
    <row r="21" spans="1:7" ht="16.5" x14ac:dyDescent="0.25">
      <c r="A21" s="71" t="s">
        <v>30</v>
      </c>
      <c r="B21" s="72"/>
      <c r="C21" s="86"/>
      <c r="D21" s="87"/>
      <c r="E21" s="10"/>
      <c r="F21" s="10"/>
      <c r="G21" s="10"/>
    </row>
    <row r="22" spans="1:7" ht="17.25" thickBot="1" x14ac:dyDescent="0.3">
      <c r="A22" s="77" t="s">
        <v>26</v>
      </c>
      <c r="B22" s="72"/>
      <c r="C22" s="86"/>
      <c r="D22" s="87"/>
      <c r="E22" s="10"/>
      <c r="F22" s="10"/>
      <c r="G22" s="10"/>
    </row>
    <row r="23" spans="1:7" ht="27.75" customHeight="1" x14ac:dyDescent="0.25">
      <c r="A23" s="67" t="s">
        <v>124</v>
      </c>
      <c r="B23" s="78" t="s">
        <v>77</v>
      </c>
      <c r="C23" s="68">
        <v>16</v>
      </c>
      <c r="D23" s="88" t="s">
        <v>7</v>
      </c>
      <c r="E23" s="10"/>
      <c r="F23" s="10"/>
      <c r="G23" s="10"/>
    </row>
    <row r="24" spans="1:7" ht="16.5" x14ac:dyDescent="0.25">
      <c r="A24" s="71" t="s">
        <v>125</v>
      </c>
      <c r="B24" s="173"/>
      <c r="C24" s="72"/>
      <c r="D24" s="73"/>
      <c r="E24" s="10"/>
      <c r="F24" s="10"/>
      <c r="G24" s="10"/>
    </row>
    <row r="25" spans="1:7" ht="16.5" x14ac:dyDescent="0.25">
      <c r="A25" s="71" t="s">
        <v>30</v>
      </c>
      <c r="B25" s="173"/>
      <c r="C25" s="72"/>
      <c r="D25" s="73"/>
      <c r="E25" s="10"/>
      <c r="F25" s="10"/>
      <c r="G25" s="10"/>
    </row>
    <row r="26" spans="1:7" ht="17.25" thickBot="1" x14ac:dyDescent="0.3">
      <c r="A26" s="74" t="s">
        <v>26</v>
      </c>
      <c r="B26" s="174"/>
      <c r="C26" s="75"/>
      <c r="D26" s="76"/>
      <c r="E26" s="10"/>
      <c r="F26" s="10"/>
      <c r="G26" s="10"/>
    </row>
    <row r="27" spans="1:7" ht="25.5" x14ac:dyDescent="0.25">
      <c r="A27" s="228" t="s">
        <v>133</v>
      </c>
      <c r="B27" s="78" t="s">
        <v>77</v>
      </c>
      <c r="C27" s="68">
        <v>6</v>
      </c>
      <c r="D27" s="88" t="s">
        <v>7</v>
      </c>
      <c r="E27" s="10"/>
      <c r="F27" s="10"/>
      <c r="G27" s="10"/>
    </row>
    <row r="28" spans="1:7" ht="16.5" x14ac:dyDescent="0.25">
      <c r="A28" s="71" t="s">
        <v>125</v>
      </c>
      <c r="B28" s="173"/>
      <c r="C28" s="72"/>
      <c r="D28" s="73"/>
      <c r="E28" s="10"/>
      <c r="F28" s="10"/>
      <c r="G28" s="10"/>
    </row>
    <row r="29" spans="1:7" ht="16.5" x14ac:dyDescent="0.25">
      <c r="A29" s="71" t="s">
        <v>30</v>
      </c>
      <c r="B29" s="173"/>
      <c r="C29" s="72"/>
      <c r="D29" s="73"/>
      <c r="E29" s="10"/>
      <c r="F29" s="10"/>
      <c r="G29" s="10"/>
    </row>
    <row r="30" spans="1:7" ht="17.25" thickBot="1" x14ac:dyDescent="0.3">
      <c r="A30" s="74" t="s">
        <v>26</v>
      </c>
      <c r="B30" s="174"/>
      <c r="C30" s="75"/>
      <c r="D30" s="76"/>
      <c r="E30" s="10"/>
      <c r="F30" s="10"/>
      <c r="G30" s="10"/>
    </row>
    <row r="31" spans="1:7" ht="16.5" x14ac:dyDescent="0.25">
      <c r="A31" s="79"/>
      <c r="B31" s="80"/>
      <c r="C31" s="80"/>
      <c r="D31" s="81"/>
      <c r="E31" s="10"/>
      <c r="F31" s="10"/>
      <c r="G31" s="10"/>
    </row>
    <row r="32" spans="1:7" ht="16.5" x14ac:dyDescent="0.25">
      <c r="A32" s="82" t="s">
        <v>9</v>
      </c>
      <c r="B32" s="85"/>
      <c r="C32" s="84"/>
      <c r="D32" s="85"/>
      <c r="E32" s="10"/>
      <c r="F32" s="10"/>
      <c r="G32" s="10"/>
    </row>
    <row r="33" spans="1:6" ht="6.75" customHeight="1" thickBot="1" x14ac:dyDescent="0.3">
      <c r="A33" s="82"/>
      <c r="B33" s="85"/>
      <c r="C33" s="85"/>
      <c r="D33" s="85"/>
      <c r="E33" s="10"/>
      <c r="F33" s="10"/>
    </row>
    <row r="34" spans="1:6" x14ac:dyDescent="0.25">
      <c r="A34" s="48" t="s">
        <v>36</v>
      </c>
      <c r="B34" s="49" t="s">
        <v>77</v>
      </c>
      <c r="C34" s="49">
        <v>1</v>
      </c>
      <c r="D34" s="50" t="s">
        <v>10</v>
      </c>
    </row>
    <row r="35" spans="1:6" x14ac:dyDescent="0.25">
      <c r="A35" s="51" t="s">
        <v>34</v>
      </c>
      <c r="B35" s="52" t="s">
        <v>77</v>
      </c>
      <c r="C35" s="52">
        <v>1</v>
      </c>
      <c r="D35" s="53" t="s">
        <v>10</v>
      </c>
    </row>
    <row r="36" spans="1:6" x14ac:dyDescent="0.25">
      <c r="A36" s="51" t="s">
        <v>35</v>
      </c>
      <c r="B36" s="52" t="s">
        <v>77</v>
      </c>
      <c r="C36" s="52">
        <v>2</v>
      </c>
      <c r="D36" s="53" t="s">
        <v>10</v>
      </c>
    </row>
    <row r="37" spans="1:6" x14ac:dyDescent="0.25">
      <c r="A37" s="54" t="s">
        <v>37</v>
      </c>
      <c r="B37" s="52" t="s">
        <v>78</v>
      </c>
      <c r="C37" s="52">
        <v>2</v>
      </c>
      <c r="D37" s="53" t="s">
        <v>10</v>
      </c>
    </row>
    <row r="38" spans="1:6" x14ac:dyDescent="0.25">
      <c r="A38" s="54" t="s">
        <v>11</v>
      </c>
      <c r="B38" s="52" t="s">
        <v>80</v>
      </c>
      <c r="C38" s="52">
        <v>1</v>
      </c>
      <c r="D38" s="53" t="s">
        <v>10</v>
      </c>
    </row>
    <row r="39" spans="1:6" x14ac:dyDescent="0.25">
      <c r="A39" s="95" t="s">
        <v>134</v>
      </c>
      <c r="B39" s="52" t="s">
        <v>79</v>
      </c>
      <c r="C39" s="52">
        <v>1</v>
      </c>
      <c r="D39" s="53" t="s">
        <v>10</v>
      </c>
      <c r="E39" s="229"/>
    </row>
    <row r="40" spans="1:6" x14ac:dyDescent="0.25">
      <c r="A40" s="54" t="s">
        <v>11</v>
      </c>
      <c r="B40" s="52" t="s">
        <v>78</v>
      </c>
      <c r="C40" s="52">
        <v>1</v>
      </c>
      <c r="D40" s="53" t="s">
        <v>10</v>
      </c>
    </row>
    <row r="41" spans="1:6" x14ac:dyDescent="0.25">
      <c r="A41" s="54" t="s">
        <v>38</v>
      </c>
      <c r="B41" s="52" t="s">
        <v>77</v>
      </c>
      <c r="C41" s="52">
        <v>5</v>
      </c>
      <c r="D41" s="53" t="s">
        <v>10</v>
      </c>
    </row>
    <row r="42" spans="1:6" x14ac:dyDescent="0.25">
      <c r="A42" s="54" t="s">
        <v>38</v>
      </c>
      <c r="B42" s="52" t="s">
        <v>13</v>
      </c>
      <c r="C42" s="52">
        <v>1</v>
      </c>
      <c r="D42" s="53" t="s">
        <v>10</v>
      </c>
    </row>
    <row r="43" spans="1:6" x14ac:dyDescent="0.25">
      <c r="A43" s="54" t="s">
        <v>12</v>
      </c>
      <c r="B43" s="52" t="s">
        <v>77</v>
      </c>
      <c r="C43" s="52">
        <v>1</v>
      </c>
      <c r="D43" s="53" t="s">
        <v>10</v>
      </c>
    </row>
    <row r="44" spans="1:6" x14ac:dyDescent="0.25">
      <c r="A44" s="54" t="s">
        <v>108</v>
      </c>
      <c r="B44" s="52" t="s">
        <v>6</v>
      </c>
      <c r="C44" s="52">
        <v>3</v>
      </c>
      <c r="D44" s="53" t="s">
        <v>10</v>
      </c>
    </row>
    <row r="45" spans="1:6" x14ac:dyDescent="0.25">
      <c r="A45" s="54" t="s">
        <v>82</v>
      </c>
      <c r="B45" s="52" t="s">
        <v>6</v>
      </c>
      <c r="C45" s="52">
        <v>3</v>
      </c>
      <c r="D45" s="53" t="s">
        <v>10</v>
      </c>
    </row>
    <row r="46" spans="1:6" x14ac:dyDescent="0.25">
      <c r="A46" s="54" t="s">
        <v>83</v>
      </c>
      <c r="B46" s="52" t="s">
        <v>6</v>
      </c>
      <c r="C46" s="52">
        <v>3</v>
      </c>
      <c r="D46" s="53" t="s">
        <v>10</v>
      </c>
    </row>
    <row r="47" spans="1:6" x14ac:dyDescent="0.25">
      <c r="A47" s="54" t="s">
        <v>84</v>
      </c>
      <c r="B47" s="52" t="s">
        <v>13</v>
      </c>
      <c r="C47" s="52">
        <v>1</v>
      </c>
      <c r="D47" s="53" t="s">
        <v>10</v>
      </c>
    </row>
    <row r="48" spans="1:6" ht="15.75" thickBot="1" x14ac:dyDescent="0.3">
      <c r="A48" s="182" t="s">
        <v>81</v>
      </c>
      <c r="B48" s="57" t="s">
        <v>77</v>
      </c>
      <c r="C48" s="57">
        <v>1</v>
      </c>
      <c r="D48" s="58" t="s">
        <v>10</v>
      </c>
    </row>
    <row r="49" spans="1:7" ht="16.5" customHeight="1" x14ac:dyDescent="0.25">
      <c r="A49" s="60"/>
      <c r="B49" s="44"/>
      <c r="C49" s="44"/>
      <c r="D49" s="44"/>
      <c r="E49" s="9"/>
    </row>
    <row r="50" spans="1:7" ht="16.5" x14ac:dyDescent="0.25">
      <c r="A50" s="45" t="s">
        <v>14</v>
      </c>
      <c r="B50" s="47"/>
      <c r="C50" s="47"/>
      <c r="D50" s="47"/>
    </row>
    <row r="51" spans="1:7" ht="6.75" customHeight="1" thickBot="1" x14ac:dyDescent="0.3">
      <c r="A51" s="46"/>
      <c r="B51" s="47"/>
      <c r="C51" s="47"/>
      <c r="D51" s="47"/>
    </row>
    <row r="52" spans="1:7" ht="37.5" customHeight="1" x14ac:dyDescent="0.25">
      <c r="A52" s="61" t="s">
        <v>101</v>
      </c>
      <c r="B52" s="49" t="s">
        <v>6</v>
      </c>
      <c r="C52" s="49">
        <v>2</v>
      </c>
      <c r="D52" s="50" t="s">
        <v>10</v>
      </c>
    </row>
    <row r="53" spans="1:7" ht="37.5" customHeight="1" x14ac:dyDescent="0.25">
      <c r="A53" s="55" t="s">
        <v>103</v>
      </c>
      <c r="B53" s="52" t="s">
        <v>6</v>
      </c>
      <c r="C53" s="52">
        <v>1</v>
      </c>
      <c r="D53" s="53" t="s">
        <v>10</v>
      </c>
      <c r="E53" s="59"/>
      <c r="G53" s="44"/>
    </row>
    <row r="54" spans="1:7" ht="35.25" customHeight="1" x14ac:dyDescent="0.25">
      <c r="A54" s="55" t="s">
        <v>27</v>
      </c>
      <c r="B54" s="52" t="s">
        <v>77</v>
      </c>
      <c r="C54" s="52">
        <v>4</v>
      </c>
      <c r="D54" s="53" t="s">
        <v>10</v>
      </c>
    </row>
    <row r="55" spans="1:7" ht="35.25" customHeight="1" x14ac:dyDescent="0.25">
      <c r="A55" s="55" t="s">
        <v>27</v>
      </c>
      <c r="B55" s="52" t="s">
        <v>13</v>
      </c>
      <c r="C55" s="52">
        <v>1</v>
      </c>
      <c r="D55" s="53" t="s">
        <v>10</v>
      </c>
    </row>
    <row r="56" spans="1:7" ht="35.25" customHeight="1" thickBot="1" x14ac:dyDescent="0.3">
      <c r="A56" s="56" t="s">
        <v>27</v>
      </c>
      <c r="B56" s="57" t="s">
        <v>6</v>
      </c>
      <c r="C56" s="57">
        <v>3</v>
      </c>
      <c r="D56" s="58" t="s">
        <v>10</v>
      </c>
    </row>
    <row r="57" spans="1:7" ht="16.5" customHeight="1" x14ac:dyDescent="0.25">
      <c r="A57" s="79"/>
      <c r="B57" s="80"/>
      <c r="C57" s="80"/>
      <c r="D57" s="80"/>
    </row>
    <row r="58" spans="1:7" ht="16.5" x14ac:dyDescent="0.25">
      <c r="A58" s="82" t="s">
        <v>15</v>
      </c>
      <c r="B58" s="99"/>
      <c r="C58" s="99"/>
      <c r="D58" s="99"/>
    </row>
    <row r="59" spans="1:7" ht="6.75" customHeight="1" thickBot="1" x14ac:dyDescent="0.3">
      <c r="A59" s="83"/>
      <c r="B59" s="85"/>
      <c r="C59" s="85"/>
      <c r="D59" s="85"/>
    </row>
    <row r="60" spans="1:7" x14ac:dyDescent="0.25">
      <c r="A60" s="100" t="s">
        <v>104</v>
      </c>
      <c r="B60" s="171"/>
      <c r="C60" s="90">
        <v>5</v>
      </c>
      <c r="D60" s="91" t="s">
        <v>10</v>
      </c>
    </row>
    <row r="61" spans="1:7" x14ac:dyDescent="0.25">
      <c r="A61" s="159" t="s">
        <v>16</v>
      </c>
      <c r="B61" s="52"/>
      <c r="C61" s="52">
        <f>C52+C53</f>
        <v>3</v>
      </c>
      <c r="D61" s="53" t="s">
        <v>10</v>
      </c>
    </row>
    <row r="62" spans="1:7" x14ac:dyDescent="0.25">
      <c r="A62" s="159" t="s">
        <v>17</v>
      </c>
      <c r="B62" s="52"/>
      <c r="C62" s="52">
        <f>C54+C55+C56</f>
        <v>8</v>
      </c>
      <c r="D62" s="53" t="s">
        <v>10</v>
      </c>
    </row>
    <row r="63" spans="1:7" x14ac:dyDescent="0.25">
      <c r="A63" s="54" t="s">
        <v>28</v>
      </c>
      <c r="B63" s="52"/>
      <c r="C63" s="62">
        <f>C11+C19+C23+5*4</f>
        <v>305.5</v>
      </c>
      <c r="D63" s="53" t="s">
        <v>7</v>
      </c>
    </row>
    <row r="64" spans="1:7" x14ac:dyDescent="0.25">
      <c r="A64" s="54" t="s">
        <v>18</v>
      </c>
      <c r="B64" s="52"/>
      <c r="C64" s="62">
        <f>C11+C19+C23</f>
        <v>285.5</v>
      </c>
      <c r="D64" s="53" t="s">
        <v>7</v>
      </c>
    </row>
    <row r="65" spans="1:5" x14ac:dyDescent="0.25">
      <c r="A65" s="54" t="s">
        <v>119</v>
      </c>
      <c r="B65" s="52"/>
      <c r="C65" s="226" t="s">
        <v>131</v>
      </c>
      <c r="D65" s="53" t="s">
        <v>10</v>
      </c>
      <c r="E65" s="59"/>
    </row>
    <row r="66" spans="1:5" ht="15.75" thickBot="1" x14ac:dyDescent="0.3">
      <c r="A66" s="63" t="s">
        <v>19</v>
      </c>
      <c r="B66" s="172"/>
      <c r="C66" s="64" t="s">
        <v>110</v>
      </c>
      <c r="D66" s="65" t="s">
        <v>10</v>
      </c>
    </row>
    <row r="67" spans="1:5" x14ac:dyDescent="0.25">
      <c r="A67" s="43" t="s">
        <v>20</v>
      </c>
      <c r="B67" s="66"/>
      <c r="C67" s="66"/>
      <c r="D67" s="66"/>
    </row>
    <row r="68" spans="1:5" ht="16.5" x14ac:dyDescent="0.25">
      <c r="A68" s="43" t="s">
        <v>109</v>
      </c>
      <c r="B68" s="110"/>
      <c r="C68" s="110"/>
      <c r="D68" s="110"/>
    </row>
    <row r="69" spans="1:5" ht="6.75" customHeight="1" x14ac:dyDescent="0.25">
      <c r="B69" s="176"/>
      <c r="C69" s="176"/>
      <c r="D69" s="176"/>
    </row>
    <row r="70" spans="1:5" ht="16.5" x14ac:dyDescent="0.25">
      <c r="A70" s="8" t="s">
        <v>120</v>
      </c>
      <c r="B70" s="6"/>
      <c r="C70" s="6"/>
      <c r="D70" s="6"/>
    </row>
    <row r="71" spans="1:5" ht="6.75" customHeight="1" thickBot="1" x14ac:dyDescent="0.3">
      <c r="A71" s="8"/>
      <c r="B71" s="6"/>
      <c r="C71" s="6"/>
      <c r="D71" s="6"/>
    </row>
    <row r="72" spans="1:5" x14ac:dyDescent="0.25">
      <c r="A72" s="67" t="s">
        <v>31</v>
      </c>
      <c r="B72" s="68" t="s">
        <v>8</v>
      </c>
      <c r="C72" s="194">
        <v>192</v>
      </c>
      <c r="D72" s="70" t="s">
        <v>7</v>
      </c>
      <c r="E72" s="10"/>
    </row>
    <row r="73" spans="1:5" ht="25.5" x14ac:dyDescent="0.25">
      <c r="A73" s="71" t="s">
        <v>25</v>
      </c>
      <c r="B73" s="72"/>
      <c r="C73" s="72"/>
      <c r="D73" s="73"/>
      <c r="E73" s="10"/>
    </row>
    <row r="74" spans="1:5" ht="16.5" x14ac:dyDescent="0.25">
      <c r="A74" s="71" t="s">
        <v>30</v>
      </c>
      <c r="B74" s="72"/>
      <c r="C74" s="72"/>
      <c r="D74" s="73"/>
      <c r="E74" s="10"/>
    </row>
    <row r="75" spans="1:5" ht="17.25" thickBot="1" x14ac:dyDescent="0.3">
      <c r="A75" s="74" t="s">
        <v>26</v>
      </c>
      <c r="B75" s="75"/>
      <c r="C75" s="75"/>
      <c r="D75" s="76"/>
      <c r="E75" s="10"/>
    </row>
    <row r="76" spans="1:5" ht="16.5" x14ac:dyDescent="0.25">
      <c r="A76" s="67" t="s">
        <v>32</v>
      </c>
      <c r="B76" s="68" t="s">
        <v>8</v>
      </c>
      <c r="C76" s="86">
        <f>98+24</f>
        <v>122</v>
      </c>
      <c r="D76" s="87" t="s">
        <v>7</v>
      </c>
      <c r="E76" s="10"/>
    </row>
    <row r="77" spans="1:5" ht="16.5" x14ac:dyDescent="0.25">
      <c r="A77" s="42" t="s">
        <v>125</v>
      </c>
      <c r="B77" s="72"/>
      <c r="C77" s="86"/>
      <c r="D77" s="87"/>
      <c r="E77" s="10"/>
    </row>
    <row r="78" spans="1:5" ht="16.5" x14ac:dyDescent="0.25">
      <c r="A78" s="71" t="s">
        <v>30</v>
      </c>
      <c r="B78" s="72"/>
      <c r="C78" s="86"/>
      <c r="D78" s="87"/>
      <c r="E78" s="10"/>
    </row>
    <row r="79" spans="1:5" ht="17.25" thickBot="1" x14ac:dyDescent="0.3">
      <c r="A79" s="77" t="s">
        <v>26</v>
      </c>
      <c r="B79" s="72"/>
      <c r="C79" s="86"/>
      <c r="D79" s="87"/>
      <c r="E79" s="10"/>
    </row>
    <row r="80" spans="1:5" ht="16.5" x14ac:dyDescent="0.25">
      <c r="A80" s="67" t="s">
        <v>32</v>
      </c>
      <c r="B80" s="78" t="s">
        <v>6</v>
      </c>
      <c r="C80" s="68">
        <v>18</v>
      </c>
      <c r="D80" s="88" t="s">
        <v>7</v>
      </c>
      <c r="E80" s="10"/>
    </row>
    <row r="81" spans="1:5" ht="16.5" x14ac:dyDescent="0.25">
      <c r="A81" s="42" t="s">
        <v>125</v>
      </c>
      <c r="B81" s="173"/>
      <c r="C81" s="72"/>
      <c r="D81" s="73"/>
      <c r="E81" s="10"/>
    </row>
    <row r="82" spans="1:5" ht="16.5" x14ac:dyDescent="0.25">
      <c r="A82" s="71" t="s">
        <v>30</v>
      </c>
      <c r="B82" s="173"/>
      <c r="C82" s="72"/>
      <c r="D82" s="73"/>
    </row>
    <row r="83" spans="1:5" ht="17.25" thickBot="1" x14ac:dyDescent="0.3">
      <c r="A83" s="74" t="s">
        <v>26</v>
      </c>
      <c r="B83" s="174"/>
      <c r="C83" s="75"/>
      <c r="D83" s="76"/>
    </row>
    <row r="84" spans="1:5" ht="12" customHeight="1" x14ac:dyDescent="0.25">
      <c r="A84" s="79"/>
      <c r="B84" s="80"/>
      <c r="C84" s="80"/>
      <c r="D84" s="81"/>
    </row>
    <row r="85" spans="1:5" ht="16.5" x14ac:dyDescent="0.25">
      <c r="A85" s="82" t="s">
        <v>9</v>
      </c>
      <c r="B85" s="85"/>
      <c r="C85" s="84"/>
      <c r="D85" s="85"/>
    </row>
    <row r="86" spans="1:5" ht="7.5" customHeight="1" thickBot="1" x14ac:dyDescent="0.3">
      <c r="A86" s="82"/>
      <c r="B86" s="85"/>
      <c r="C86" s="85"/>
      <c r="D86" s="85"/>
    </row>
    <row r="87" spans="1:5" x14ac:dyDescent="0.25">
      <c r="A87" s="89" t="s">
        <v>36</v>
      </c>
      <c r="B87" s="90" t="s">
        <v>6</v>
      </c>
      <c r="C87" s="90">
        <v>1</v>
      </c>
      <c r="D87" s="91" t="s">
        <v>10</v>
      </c>
    </row>
    <row r="88" spans="1:5" x14ac:dyDescent="0.25">
      <c r="A88" s="92" t="s">
        <v>34</v>
      </c>
      <c r="B88" s="93" t="s">
        <v>6</v>
      </c>
      <c r="C88" s="93">
        <v>2</v>
      </c>
      <c r="D88" s="94" t="s">
        <v>10</v>
      </c>
    </row>
    <row r="89" spans="1:5" x14ac:dyDescent="0.25">
      <c r="A89" s="92" t="s">
        <v>85</v>
      </c>
      <c r="B89" s="93" t="s">
        <v>6</v>
      </c>
      <c r="C89" s="93">
        <v>1</v>
      </c>
      <c r="D89" s="94" t="s">
        <v>10</v>
      </c>
    </row>
    <row r="90" spans="1:5" x14ac:dyDescent="0.25">
      <c r="A90" s="92" t="s">
        <v>35</v>
      </c>
      <c r="B90" s="93" t="s">
        <v>8</v>
      </c>
      <c r="C90" s="93">
        <v>1</v>
      </c>
      <c r="D90" s="94" t="s">
        <v>10</v>
      </c>
    </row>
    <row r="91" spans="1:5" x14ac:dyDescent="0.25">
      <c r="A91" s="95" t="s">
        <v>37</v>
      </c>
      <c r="B91" s="93" t="s">
        <v>86</v>
      </c>
      <c r="C91" s="93">
        <v>4</v>
      </c>
      <c r="D91" s="94" t="s">
        <v>10</v>
      </c>
    </row>
    <row r="92" spans="1:5" x14ac:dyDescent="0.25">
      <c r="A92" s="95" t="s">
        <v>37</v>
      </c>
      <c r="B92" s="93" t="s">
        <v>87</v>
      </c>
      <c r="C92" s="93">
        <v>1</v>
      </c>
      <c r="D92" s="94" t="s">
        <v>10</v>
      </c>
    </row>
    <row r="93" spans="1:5" x14ac:dyDescent="0.25">
      <c r="A93" s="95" t="s">
        <v>11</v>
      </c>
      <c r="B93" s="93" t="s">
        <v>86</v>
      </c>
      <c r="C93" s="93">
        <v>4</v>
      </c>
      <c r="D93" s="94" t="s">
        <v>10</v>
      </c>
    </row>
    <row r="94" spans="1:5" x14ac:dyDescent="0.25">
      <c r="A94" s="95" t="s">
        <v>11</v>
      </c>
      <c r="B94" s="93" t="s">
        <v>88</v>
      </c>
      <c r="C94" s="93">
        <v>1</v>
      </c>
      <c r="D94" s="94" t="s">
        <v>10</v>
      </c>
    </row>
    <row r="95" spans="1:5" x14ac:dyDescent="0.25">
      <c r="A95" s="95" t="s">
        <v>89</v>
      </c>
      <c r="B95" s="93" t="s">
        <v>86</v>
      </c>
      <c r="C95" s="93">
        <v>1</v>
      </c>
      <c r="D95" s="94" t="s">
        <v>10</v>
      </c>
    </row>
    <row r="96" spans="1:5" x14ac:dyDescent="0.25">
      <c r="A96" s="95" t="s">
        <v>38</v>
      </c>
      <c r="B96" s="93" t="s">
        <v>8</v>
      </c>
      <c r="C96" s="93">
        <v>2</v>
      </c>
      <c r="D96" s="94" t="s">
        <v>10</v>
      </c>
    </row>
    <row r="97" spans="1:4" x14ac:dyDescent="0.25">
      <c r="A97" s="95" t="s">
        <v>12</v>
      </c>
      <c r="B97" s="93" t="s">
        <v>8</v>
      </c>
      <c r="C97" s="93">
        <v>6</v>
      </c>
      <c r="D97" s="94" t="s">
        <v>10</v>
      </c>
    </row>
    <row r="98" spans="1:4" x14ac:dyDescent="0.25">
      <c r="A98" s="95" t="s">
        <v>12</v>
      </c>
      <c r="B98" s="93" t="s">
        <v>6</v>
      </c>
      <c r="C98" s="93">
        <v>1</v>
      </c>
      <c r="D98" s="94" t="s">
        <v>10</v>
      </c>
    </row>
    <row r="99" spans="1:4" x14ac:dyDescent="0.25">
      <c r="A99" s="95" t="s">
        <v>83</v>
      </c>
      <c r="B99" s="93" t="s">
        <v>6</v>
      </c>
      <c r="C99" s="93">
        <v>5</v>
      </c>
      <c r="D99" s="94" t="s">
        <v>10</v>
      </c>
    </row>
    <row r="100" spans="1:4" ht="15.75" thickBot="1" x14ac:dyDescent="0.3">
      <c r="A100" s="164" t="s">
        <v>33</v>
      </c>
      <c r="B100" s="165" t="s">
        <v>6</v>
      </c>
      <c r="C100" s="165">
        <v>1</v>
      </c>
      <c r="D100" s="166" t="s">
        <v>10</v>
      </c>
    </row>
    <row r="101" spans="1:4" x14ac:dyDescent="0.25">
      <c r="A101" s="96"/>
      <c r="B101" s="80"/>
      <c r="C101" s="80"/>
      <c r="D101" s="80"/>
    </row>
    <row r="102" spans="1:4" ht="16.5" x14ac:dyDescent="0.25">
      <c r="A102" s="82" t="s">
        <v>14</v>
      </c>
      <c r="B102" s="85"/>
      <c r="C102" s="85"/>
      <c r="D102" s="85"/>
    </row>
    <row r="103" spans="1:4" ht="8.25" customHeight="1" thickBot="1" x14ac:dyDescent="0.3">
      <c r="A103" s="83"/>
      <c r="B103" s="85"/>
      <c r="C103" s="85"/>
      <c r="D103" s="85"/>
    </row>
    <row r="104" spans="1:4" ht="38.25" x14ac:dyDescent="0.25">
      <c r="A104" s="61" t="s">
        <v>101</v>
      </c>
      <c r="B104" s="90" t="s">
        <v>6</v>
      </c>
      <c r="C104" s="90">
        <v>5</v>
      </c>
      <c r="D104" s="91" t="s">
        <v>10</v>
      </c>
    </row>
    <row r="105" spans="1:4" ht="26.25" thickBot="1" x14ac:dyDescent="0.3">
      <c r="A105" s="180" t="s">
        <v>27</v>
      </c>
      <c r="B105" s="165" t="s">
        <v>8</v>
      </c>
      <c r="C105" s="165">
        <v>7</v>
      </c>
      <c r="D105" s="166" t="s">
        <v>10</v>
      </c>
    </row>
    <row r="106" spans="1:4" ht="10.5" customHeight="1" x14ac:dyDescent="0.25">
      <c r="A106" s="79"/>
      <c r="B106" s="80"/>
      <c r="C106" s="80"/>
      <c r="D106" s="80"/>
    </row>
    <row r="107" spans="1:4" ht="16.5" x14ac:dyDescent="0.25">
      <c r="A107" s="82" t="s">
        <v>15</v>
      </c>
      <c r="B107" s="99"/>
      <c r="C107" s="99"/>
      <c r="D107" s="99"/>
    </row>
    <row r="108" spans="1:4" ht="7.5" customHeight="1" thickBot="1" x14ac:dyDescent="0.3">
      <c r="A108" s="83"/>
      <c r="B108" s="85"/>
      <c r="C108" s="85"/>
      <c r="D108" s="85"/>
    </row>
    <row r="109" spans="1:4" x14ac:dyDescent="0.25">
      <c r="A109" s="160" t="s">
        <v>40</v>
      </c>
      <c r="B109" s="171"/>
      <c r="C109" s="90">
        <v>8</v>
      </c>
      <c r="D109" s="91" t="s">
        <v>10</v>
      </c>
    </row>
    <row r="110" spans="1:4" x14ac:dyDescent="0.25">
      <c r="A110" s="101" t="s">
        <v>16</v>
      </c>
      <c r="B110" s="93"/>
      <c r="C110" s="93">
        <f>C104</f>
        <v>5</v>
      </c>
      <c r="D110" s="94" t="s">
        <v>10</v>
      </c>
    </row>
    <row r="111" spans="1:4" x14ac:dyDescent="0.25">
      <c r="A111" s="101" t="s">
        <v>17</v>
      </c>
      <c r="B111" s="93"/>
      <c r="C111" s="93">
        <f>C105</f>
        <v>7</v>
      </c>
      <c r="D111" s="94" t="s">
        <v>10</v>
      </c>
    </row>
    <row r="112" spans="1:4" x14ac:dyDescent="0.25">
      <c r="A112" s="95" t="s">
        <v>28</v>
      </c>
      <c r="B112" s="93"/>
      <c r="C112" s="102">
        <f>C72+C76+C80+4*5</f>
        <v>352</v>
      </c>
      <c r="D112" s="94" t="s">
        <v>7</v>
      </c>
    </row>
    <row r="113" spans="1:5" x14ac:dyDescent="0.25">
      <c r="A113" s="95" t="s">
        <v>18</v>
      </c>
      <c r="B113" s="93"/>
      <c r="C113" s="102">
        <f>C72+C76+C80</f>
        <v>332</v>
      </c>
      <c r="D113" s="94" t="s">
        <v>7</v>
      </c>
    </row>
    <row r="114" spans="1:5" x14ac:dyDescent="0.25">
      <c r="A114" s="103" t="s">
        <v>119</v>
      </c>
      <c r="B114" s="104"/>
      <c r="C114" s="227" t="s">
        <v>130</v>
      </c>
      <c r="D114" s="105" t="s">
        <v>10</v>
      </c>
      <c r="E114" s="225"/>
    </row>
    <row r="115" spans="1:5" ht="15.75" thickBot="1" x14ac:dyDescent="0.3">
      <c r="A115" s="106" t="s">
        <v>19</v>
      </c>
      <c r="B115" s="175"/>
      <c r="C115" s="107" t="s">
        <v>110</v>
      </c>
      <c r="D115" s="108" t="s">
        <v>10</v>
      </c>
    </row>
    <row r="116" spans="1:5" x14ac:dyDescent="0.25">
      <c r="A116" s="79" t="s">
        <v>20</v>
      </c>
      <c r="B116" s="109"/>
      <c r="C116" s="109"/>
      <c r="D116" s="109"/>
    </row>
    <row r="117" spans="1:5" x14ac:dyDescent="0.25">
      <c r="A117" s="43" t="s">
        <v>109</v>
      </c>
      <c r="B117" s="109"/>
      <c r="C117" s="109"/>
      <c r="D117" s="109"/>
    </row>
    <row r="118" spans="1:5" ht="15.75" customHeight="1" x14ac:dyDescent="0.25">
      <c r="A118" s="111"/>
      <c r="B118" s="112"/>
      <c r="C118" s="112"/>
      <c r="D118" s="112"/>
    </row>
    <row r="119" spans="1:5" ht="16.5" x14ac:dyDescent="0.25">
      <c r="A119" s="8" t="s">
        <v>90</v>
      </c>
      <c r="B119" s="6"/>
      <c r="C119" s="6"/>
      <c r="D119" s="6"/>
    </row>
    <row r="120" spans="1:5" ht="6.75" customHeight="1" thickBot="1" x14ac:dyDescent="0.3">
      <c r="A120" s="8"/>
      <c r="B120" s="6"/>
      <c r="C120" s="6"/>
      <c r="D120" s="6"/>
    </row>
    <row r="121" spans="1:5" x14ac:dyDescent="0.25">
      <c r="A121" s="116" t="s">
        <v>32</v>
      </c>
      <c r="B121" s="68" t="s">
        <v>8</v>
      </c>
      <c r="C121" s="69">
        <v>15.5</v>
      </c>
      <c r="D121" s="70" t="s">
        <v>7</v>
      </c>
      <c r="E121" s="10"/>
    </row>
    <row r="122" spans="1:5" ht="16.5" x14ac:dyDescent="0.25">
      <c r="A122" s="42" t="s">
        <v>125</v>
      </c>
      <c r="B122" s="86"/>
      <c r="C122" s="86"/>
      <c r="D122" s="87"/>
      <c r="E122" s="10"/>
    </row>
    <row r="123" spans="1:5" ht="16.5" x14ac:dyDescent="0.25">
      <c r="A123" s="117" t="s">
        <v>30</v>
      </c>
      <c r="B123" s="86"/>
      <c r="C123" s="86"/>
      <c r="D123" s="87"/>
    </row>
    <row r="124" spans="1:5" ht="17.25" thickBot="1" x14ac:dyDescent="0.3">
      <c r="A124" s="118" t="s">
        <v>26</v>
      </c>
      <c r="B124" s="114"/>
      <c r="C124" s="114"/>
      <c r="D124" s="115"/>
    </row>
    <row r="125" spans="1:5" ht="16.5" x14ac:dyDescent="0.25">
      <c r="A125" s="116" t="s">
        <v>39</v>
      </c>
      <c r="B125" s="86" t="s">
        <v>8</v>
      </c>
      <c r="C125" s="86">
        <v>21</v>
      </c>
      <c r="D125" s="87" t="s">
        <v>7</v>
      </c>
      <c r="E125" s="10"/>
    </row>
    <row r="126" spans="1:5" ht="16.5" x14ac:dyDescent="0.25">
      <c r="A126" s="42" t="s">
        <v>125</v>
      </c>
      <c r="B126" s="86"/>
      <c r="C126" s="86"/>
      <c r="D126" s="87"/>
      <c r="E126" s="10"/>
    </row>
    <row r="127" spans="1:5" ht="16.5" x14ac:dyDescent="0.25">
      <c r="A127" s="117" t="s">
        <v>30</v>
      </c>
      <c r="B127" s="86"/>
      <c r="C127" s="86"/>
      <c r="D127" s="87"/>
    </row>
    <row r="128" spans="1:5" ht="17.25" thickBot="1" x14ac:dyDescent="0.3">
      <c r="A128" s="118" t="s">
        <v>26</v>
      </c>
      <c r="B128" s="86"/>
      <c r="C128" s="86"/>
      <c r="D128" s="87"/>
    </row>
    <row r="129" spans="1:6" ht="16.5" x14ac:dyDescent="0.25">
      <c r="A129" s="116" t="s">
        <v>32</v>
      </c>
      <c r="B129" s="68" t="s">
        <v>13</v>
      </c>
      <c r="C129" s="68">
        <v>32.5</v>
      </c>
      <c r="D129" s="88" t="s">
        <v>7</v>
      </c>
      <c r="E129" s="10"/>
    </row>
    <row r="130" spans="1:6" ht="16.5" x14ac:dyDescent="0.25">
      <c r="A130" s="42" t="s">
        <v>125</v>
      </c>
      <c r="B130" s="86"/>
      <c r="C130" s="86"/>
      <c r="D130" s="87"/>
      <c r="E130" s="10"/>
    </row>
    <row r="131" spans="1:6" ht="16.5" x14ac:dyDescent="0.25">
      <c r="A131" s="117" t="s">
        <v>30</v>
      </c>
      <c r="B131" s="86"/>
      <c r="C131" s="86"/>
      <c r="D131" s="87"/>
    </row>
    <row r="132" spans="1:6" ht="17.25" thickBot="1" x14ac:dyDescent="0.3">
      <c r="A132" s="118" t="s">
        <v>26</v>
      </c>
      <c r="B132" s="114"/>
      <c r="C132" s="114"/>
      <c r="D132" s="115"/>
      <c r="F132" s="113"/>
    </row>
    <row r="133" spans="1:6" ht="16.5" x14ac:dyDescent="0.25">
      <c r="A133" s="116" t="s">
        <v>91</v>
      </c>
      <c r="B133" s="68" t="s">
        <v>13</v>
      </c>
      <c r="C133" s="68">
        <v>14</v>
      </c>
      <c r="D133" s="88" t="s">
        <v>7</v>
      </c>
      <c r="E133" s="10"/>
    </row>
    <row r="134" spans="1:6" ht="16.5" x14ac:dyDescent="0.25">
      <c r="A134" s="42" t="s">
        <v>125</v>
      </c>
      <c r="B134" s="86"/>
      <c r="C134" s="86"/>
      <c r="D134" s="87"/>
      <c r="E134" s="10"/>
    </row>
    <row r="135" spans="1:6" ht="16.5" x14ac:dyDescent="0.25">
      <c r="A135" s="117" t="s">
        <v>30</v>
      </c>
      <c r="B135" s="86"/>
      <c r="C135" s="86"/>
      <c r="D135" s="87"/>
    </row>
    <row r="136" spans="1:6" ht="17.25" thickBot="1" x14ac:dyDescent="0.3">
      <c r="A136" s="181" t="s">
        <v>26</v>
      </c>
      <c r="B136" s="114"/>
      <c r="C136" s="114"/>
      <c r="D136" s="115"/>
    </row>
    <row r="137" spans="1:6" ht="16.5" x14ac:dyDescent="0.25">
      <c r="A137" s="79"/>
      <c r="B137" s="80"/>
      <c r="C137" s="80"/>
      <c r="D137" s="81"/>
    </row>
    <row r="138" spans="1:6" ht="16.5" x14ac:dyDescent="0.25">
      <c r="A138" s="82" t="s">
        <v>9</v>
      </c>
      <c r="B138" s="85"/>
      <c r="C138" s="84"/>
      <c r="D138" s="85"/>
    </row>
    <row r="139" spans="1:6" ht="17.25" thickBot="1" x14ac:dyDescent="0.3">
      <c r="A139" s="82"/>
      <c r="B139" s="85"/>
      <c r="C139" s="85"/>
      <c r="D139" s="85"/>
    </row>
    <row r="140" spans="1:6" x14ac:dyDescent="0.25">
      <c r="A140" s="89" t="s">
        <v>35</v>
      </c>
      <c r="B140" s="90" t="s">
        <v>8</v>
      </c>
      <c r="C140" s="90">
        <v>1</v>
      </c>
      <c r="D140" s="91" t="s">
        <v>10</v>
      </c>
    </row>
    <row r="141" spans="1:6" x14ac:dyDescent="0.25">
      <c r="A141" s="92" t="s">
        <v>85</v>
      </c>
      <c r="B141" s="93" t="s">
        <v>8</v>
      </c>
      <c r="C141" s="93">
        <v>2</v>
      </c>
      <c r="D141" s="94" t="s">
        <v>10</v>
      </c>
    </row>
    <row r="142" spans="1:6" x14ac:dyDescent="0.25">
      <c r="A142" s="92" t="s">
        <v>85</v>
      </c>
      <c r="B142" s="93" t="s">
        <v>13</v>
      </c>
      <c r="C142" s="93">
        <v>1</v>
      </c>
      <c r="D142" s="94" t="s">
        <v>10</v>
      </c>
    </row>
    <row r="143" spans="1:6" x14ac:dyDescent="0.25">
      <c r="A143" s="95" t="s">
        <v>37</v>
      </c>
      <c r="B143" s="93" t="s">
        <v>86</v>
      </c>
      <c r="C143" s="93">
        <v>1</v>
      </c>
      <c r="D143" s="94" t="s">
        <v>10</v>
      </c>
    </row>
    <row r="144" spans="1:6" x14ac:dyDescent="0.25">
      <c r="A144" s="95" t="s">
        <v>37</v>
      </c>
      <c r="B144" s="93" t="s">
        <v>88</v>
      </c>
      <c r="C144" s="93">
        <v>1</v>
      </c>
      <c r="D144" s="94" t="s">
        <v>10</v>
      </c>
    </row>
    <row r="145" spans="1:4" x14ac:dyDescent="0.25">
      <c r="A145" s="95" t="s">
        <v>37</v>
      </c>
      <c r="B145" s="93" t="s">
        <v>92</v>
      </c>
      <c r="C145" s="93">
        <v>1</v>
      </c>
      <c r="D145" s="94" t="s">
        <v>10</v>
      </c>
    </row>
    <row r="146" spans="1:4" x14ac:dyDescent="0.25">
      <c r="A146" s="95" t="s">
        <v>11</v>
      </c>
      <c r="B146" s="93" t="s">
        <v>88</v>
      </c>
      <c r="C146" s="93">
        <v>1</v>
      </c>
      <c r="D146" s="94" t="s">
        <v>10</v>
      </c>
    </row>
    <row r="147" spans="1:4" x14ac:dyDescent="0.25">
      <c r="A147" s="95" t="s">
        <v>11</v>
      </c>
      <c r="B147" s="93" t="s">
        <v>93</v>
      </c>
      <c r="C147" s="93">
        <v>1</v>
      </c>
      <c r="D147" s="94" t="s">
        <v>10</v>
      </c>
    </row>
    <row r="148" spans="1:4" x14ac:dyDescent="0.25">
      <c r="A148" s="95" t="s">
        <v>89</v>
      </c>
      <c r="B148" s="93" t="s">
        <v>93</v>
      </c>
      <c r="C148" s="93">
        <v>1</v>
      </c>
      <c r="D148" s="94" t="s">
        <v>10</v>
      </c>
    </row>
    <row r="149" spans="1:4" x14ac:dyDescent="0.25">
      <c r="A149" s="95" t="s">
        <v>38</v>
      </c>
      <c r="B149" s="93" t="s">
        <v>8</v>
      </c>
      <c r="C149" s="93">
        <v>1</v>
      </c>
      <c r="D149" s="94" t="s">
        <v>10</v>
      </c>
    </row>
    <row r="150" spans="1:4" x14ac:dyDescent="0.25">
      <c r="A150" s="95" t="s">
        <v>12</v>
      </c>
      <c r="B150" s="93" t="s">
        <v>8</v>
      </c>
      <c r="C150" s="93">
        <v>3</v>
      </c>
      <c r="D150" s="94" t="s">
        <v>10</v>
      </c>
    </row>
    <row r="151" spans="1:4" x14ac:dyDescent="0.25">
      <c r="A151" s="95" t="s">
        <v>12</v>
      </c>
      <c r="B151" s="93" t="s">
        <v>13</v>
      </c>
      <c r="C151" s="93">
        <v>1</v>
      </c>
      <c r="D151" s="94" t="s">
        <v>10</v>
      </c>
    </row>
    <row r="152" spans="1:4" x14ac:dyDescent="0.25">
      <c r="A152" s="95" t="s">
        <v>83</v>
      </c>
      <c r="B152" s="93" t="s">
        <v>6</v>
      </c>
      <c r="C152" s="93">
        <v>2</v>
      </c>
      <c r="D152" s="94" t="s">
        <v>10</v>
      </c>
    </row>
    <row r="153" spans="1:4" ht="15.75" thickBot="1" x14ac:dyDescent="0.3">
      <c r="A153" s="164" t="s">
        <v>33</v>
      </c>
      <c r="B153" s="165" t="s">
        <v>13</v>
      </c>
      <c r="C153" s="165">
        <v>1</v>
      </c>
      <c r="D153" s="166" t="s">
        <v>10</v>
      </c>
    </row>
    <row r="154" spans="1:4" x14ac:dyDescent="0.25">
      <c r="A154" s="96"/>
      <c r="B154" s="80"/>
      <c r="C154" s="80"/>
      <c r="D154" s="80"/>
    </row>
    <row r="155" spans="1:4" ht="16.5" x14ac:dyDescent="0.25">
      <c r="A155" s="82" t="s">
        <v>14</v>
      </c>
      <c r="B155" s="85"/>
      <c r="C155" s="85"/>
      <c r="D155" s="85"/>
    </row>
    <row r="156" spans="1:4" ht="15.75" thickBot="1" x14ac:dyDescent="0.3">
      <c r="A156" s="83"/>
      <c r="B156" s="85"/>
      <c r="C156" s="85"/>
      <c r="D156" s="85"/>
    </row>
    <row r="157" spans="1:4" ht="38.25" x14ac:dyDescent="0.25">
      <c r="A157" s="97" t="s">
        <v>101</v>
      </c>
      <c r="B157" s="90" t="s">
        <v>6</v>
      </c>
      <c r="C157" s="90">
        <v>2</v>
      </c>
      <c r="D157" s="91" t="s">
        <v>10</v>
      </c>
    </row>
    <row r="158" spans="1:4" ht="25.5" x14ac:dyDescent="0.25">
      <c r="A158" s="98" t="s">
        <v>27</v>
      </c>
      <c r="B158" s="93" t="s">
        <v>8</v>
      </c>
      <c r="C158" s="93">
        <v>3</v>
      </c>
      <c r="D158" s="94" t="s">
        <v>10</v>
      </c>
    </row>
    <row r="159" spans="1:4" ht="26.25" thickBot="1" x14ac:dyDescent="0.3">
      <c r="A159" s="180" t="s">
        <v>27</v>
      </c>
      <c r="B159" s="165" t="s">
        <v>13</v>
      </c>
      <c r="C159" s="165">
        <v>1</v>
      </c>
      <c r="D159" s="166" t="s">
        <v>10</v>
      </c>
    </row>
    <row r="160" spans="1:4" x14ac:dyDescent="0.25">
      <c r="A160" s="79"/>
      <c r="B160" s="80"/>
      <c r="C160" s="80"/>
      <c r="D160" s="80"/>
    </row>
    <row r="161" spans="1:9" ht="16.5" x14ac:dyDescent="0.25">
      <c r="A161" s="82" t="s">
        <v>15</v>
      </c>
      <c r="B161" s="99"/>
      <c r="C161" s="99"/>
      <c r="D161" s="99"/>
    </row>
    <row r="162" spans="1:9" ht="15.75" thickBot="1" x14ac:dyDescent="0.3">
      <c r="A162" s="83"/>
      <c r="B162" s="85"/>
      <c r="C162" s="85"/>
      <c r="D162" s="85"/>
    </row>
    <row r="163" spans="1:9" x14ac:dyDescent="0.25">
      <c r="A163" s="160" t="s">
        <v>40</v>
      </c>
      <c r="B163" s="171"/>
      <c r="C163" s="90">
        <v>6</v>
      </c>
      <c r="D163" s="91" t="s">
        <v>10</v>
      </c>
    </row>
    <row r="164" spans="1:9" x14ac:dyDescent="0.25">
      <c r="A164" s="101" t="s">
        <v>16</v>
      </c>
      <c r="B164" s="93"/>
      <c r="C164" s="93">
        <f>C157</f>
        <v>2</v>
      </c>
      <c r="D164" s="94" t="s">
        <v>10</v>
      </c>
    </row>
    <row r="165" spans="1:9" x14ac:dyDescent="0.25">
      <c r="A165" s="101" t="s">
        <v>17</v>
      </c>
      <c r="B165" s="93"/>
      <c r="C165" s="93">
        <f>C158+C159</f>
        <v>4</v>
      </c>
      <c r="D165" s="94" t="s">
        <v>10</v>
      </c>
    </row>
    <row r="166" spans="1:9" x14ac:dyDescent="0.25">
      <c r="A166" s="95" t="s">
        <v>28</v>
      </c>
      <c r="B166" s="93"/>
      <c r="C166" s="102">
        <f>C121+C125+C129+C133+4*3</f>
        <v>95</v>
      </c>
      <c r="D166" s="94" t="s">
        <v>7</v>
      </c>
    </row>
    <row r="167" spans="1:9" x14ac:dyDescent="0.25">
      <c r="A167" s="95" t="s">
        <v>18</v>
      </c>
      <c r="B167" s="93"/>
      <c r="C167" s="102">
        <f>C121+C125+C129+C133</f>
        <v>83</v>
      </c>
      <c r="D167" s="94" t="s">
        <v>7</v>
      </c>
      <c r="F167" s="9"/>
      <c r="G167" s="9"/>
      <c r="H167" s="9"/>
      <c r="I167" s="9"/>
    </row>
    <row r="168" spans="1:9" x14ac:dyDescent="0.25">
      <c r="A168" s="103" t="s">
        <v>119</v>
      </c>
      <c r="B168" s="104"/>
      <c r="C168" s="104" t="s">
        <v>113</v>
      </c>
      <c r="D168" s="105" t="s">
        <v>10</v>
      </c>
      <c r="F168" s="9"/>
      <c r="G168" s="9"/>
      <c r="H168" s="9"/>
      <c r="I168" s="9"/>
    </row>
    <row r="169" spans="1:9" ht="15.75" thickBot="1" x14ac:dyDescent="0.3">
      <c r="A169" s="106" t="s">
        <v>19</v>
      </c>
      <c r="B169" s="175"/>
      <c r="C169" s="107" t="s">
        <v>114</v>
      </c>
      <c r="D169" s="108" t="s">
        <v>10</v>
      </c>
      <c r="F169" s="9"/>
      <c r="G169" s="9"/>
      <c r="H169" s="9"/>
      <c r="I169" s="9"/>
    </row>
    <row r="170" spans="1:9" ht="9" customHeight="1" x14ac:dyDescent="0.25">
      <c r="F170" s="9"/>
      <c r="G170" s="213"/>
      <c r="H170" s="9"/>
      <c r="I170" s="9"/>
    </row>
    <row r="171" spans="1:9" x14ac:dyDescent="0.25">
      <c r="A171" s="79" t="s">
        <v>20</v>
      </c>
      <c r="B171" s="109"/>
      <c r="C171" s="109"/>
      <c r="D171" s="109"/>
      <c r="F171" s="9"/>
      <c r="G171" s="9"/>
      <c r="H171" s="9"/>
      <c r="I171" s="9"/>
    </row>
    <row r="172" spans="1:9" x14ac:dyDescent="0.25">
      <c r="A172" s="43" t="s">
        <v>109</v>
      </c>
      <c r="B172" s="109"/>
      <c r="C172" s="109"/>
      <c r="D172" s="109"/>
      <c r="F172" s="9"/>
      <c r="G172" s="6"/>
      <c r="H172" s="6"/>
      <c r="I172" s="9"/>
    </row>
    <row r="173" spans="1:9" ht="30" customHeight="1" x14ac:dyDescent="0.25">
      <c r="A173" s="11"/>
      <c r="B173" s="110"/>
      <c r="C173" s="110"/>
      <c r="D173" s="110"/>
      <c r="F173" s="9"/>
      <c r="G173" s="6"/>
      <c r="H173" s="6"/>
      <c r="I173" s="9"/>
    </row>
    <row r="174" spans="1:9" ht="16.5" x14ac:dyDescent="0.25">
      <c r="A174" s="119" t="s">
        <v>94</v>
      </c>
      <c r="B174" s="80"/>
      <c r="C174" s="80"/>
      <c r="D174" s="80"/>
      <c r="F174" s="9"/>
      <c r="G174" s="6"/>
      <c r="H174" s="6"/>
      <c r="I174" s="9"/>
    </row>
    <row r="175" spans="1:9" ht="7.5" customHeight="1" thickBot="1" x14ac:dyDescent="0.3">
      <c r="A175" s="119"/>
      <c r="B175" s="80"/>
      <c r="C175" s="80"/>
      <c r="D175" s="80"/>
      <c r="F175" s="9"/>
      <c r="G175" s="6"/>
      <c r="H175" s="6"/>
      <c r="I175" s="9"/>
    </row>
    <row r="176" spans="1:9" x14ac:dyDescent="0.25">
      <c r="A176" s="116" t="s">
        <v>32</v>
      </c>
      <c r="B176" s="68" t="s">
        <v>6</v>
      </c>
      <c r="C176" s="69">
        <f>11+45-30+2+2.5</f>
        <v>30.5</v>
      </c>
      <c r="D176" s="70" t="s">
        <v>7</v>
      </c>
      <c r="E176" s="10"/>
      <c r="F176" s="9"/>
      <c r="G176" s="6"/>
      <c r="H176" s="6"/>
      <c r="I176" s="9"/>
    </row>
    <row r="177" spans="1:9" ht="16.5" x14ac:dyDescent="0.25">
      <c r="A177" s="42" t="s">
        <v>125</v>
      </c>
      <c r="B177" s="86"/>
      <c r="C177" s="86"/>
      <c r="D177" s="87"/>
      <c r="E177" s="10"/>
      <c r="F177" s="9"/>
      <c r="G177" s="9"/>
      <c r="H177" s="9"/>
      <c r="I177" s="9"/>
    </row>
    <row r="178" spans="1:9" ht="16.5" x14ac:dyDescent="0.25">
      <c r="A178" s="117" t="s">
        <v>30</v>
      </c>
      <c r="B178" s="86"/>
      <c r="C178" s="86"/>
      <c r="D178" s="87"/>
      <c r="F178" s="9"/>
      <c r="G178" s="9"/>
      <c r="H178" s="9"/>
      <c r="I178" s="9"/>
    </row>
    <row r="179" spans="1:9" ht="17.25" thickBot="1" x14ac:dyDescent="0.3">
      <c r="A179" s="118" t="s">
        <v>26</v>
      </c>
      <c r="B179" s="114"/>
      <c r="C179" s="114"/>
      <c r="D179" s="115"/>
      <c r="F179" s="9"/>
      <c r="G179" s="9"/>
      <c r="H179" s="9"/>
      <c r="I179" s="9"/>
    </row>
    <row r="180" spans="1:9" ht="16.5" x14ac:dyDescent="0.25">
      <c r="A180" s="116" t="s">
        <v>39</v>
      </c>
      <c r="B180" s="86" t="s">
        <v>6</v>
      </c>
      <c r="C180" s="86">
        <v>30</v>
      </c>
      <c r="D180" s="87" t="s">
        <v>7</v>
      </c>
      <c r="E180" s="10"/>
    </row>
    <row r="181" spans="1:9" ht="16.5" x14ac:dyDescent="0.25">
      <c r="A181" s="42" t="s">
        <v>125</v>
      </c>
      <c r="B181" s="86"/>
      <c r="C181" s="86"/>
      <c r="D181" s="87"/>
      <c r="E181" s="10"/>
    </row>
    <row r="182" spans="1:9" ht="16.5" x14ac:dyDescent="0.25">
      <c r="A182" s="117" t="s">
        <v>30</v>
      </c>
      <c r="B182" s="86"/>
      <c r="C182" s="86"/>
      <c r="D182" s="87"/>
    </row>
    <row r="183" spans="1:9" ht="17.25" thickBot="1" x14ac:dyDescent="0.3">
      <c r="A183" s="118" t="s">
        <v>26</v>
      </c>
      <c r="B183" s="86"/>
      <c r="C183" s="86"/>
      <c r="D183" s="87"/>
    </row>
    <row r="184" spans="1:9" ht="16.5" x14ac:dyDescent="0.25">
      <c r="A184" s="116" t="s">
        <v>32</v>
      </c>
      <c r="B184" s="68" t="s">
        <v>13</v>
      </c>
      <c r="C184" s="68">
        <v>7</v>
      </c>
      <c r="D184" s="88" t="s">
        <v>7</v>
      </c>
      <c r="E184" s="10"/>
    </row>
    <row r="185" spans="1:9" ht="16.5" x14ac:dyDescent="0.25">
      <c r="A185" s="42" t="s">
        <v>125</v>
      </c>
      <c r="B185" s="86"/>
      <c r="C185" s="86"/>
      <c r="D185" s="87"/>
      <c r="E185" s="10"/>
    </row>
    <row r="186" spans="1:9" ht="16.5" x14ac:dyDescent="0.25">
      <c r="A186" s="117" t="s">
        <v>30</v>
      </c>
      <c r="B186" s="86"/>
      <c r="C186" s="86"/>
      <c r="D186" s="87"/>
    </row>
    <row r="187" spans="1:9" ht="17.25" thickBot="1" x14ac:dyDescent="0.3">
      <c r="A187" s="118" t="s">
        <v>26</v>
      </c>
      <c r="B187" s="114"/>
      <c r="C187" s="114"/>
      <c r="D187" s="115"/>
    </row>
    <row r="188" spans="1:9" ht="16.5" x14ac:dyDescent="0.25">
      <c r="A188" s="116" t="s">
        <v>32</v>
      </c>
      <c r="B188" s="68" t="s">
        <v>8</v>
      </c>
      <c r="C188" s="68">
        <v>9</v>
      </c>
      <c r="D188" s="88" t="s">
        <v>7</v>
      </c>
      <c r="E188" s="10"/>
    </row>
    <row r="189" spans="1:9" ht="16.5" x14ac:dyDescent="0.25">
      <c r="A189" s="42" t="s">
        <v>125</v>
      </c>
      <c r="B189" s="86"/>
      <c r="C189" s="86"/>
      <c r="D189" s="87"/>
      <c r="E189" s="10"/>
    </row>
    <row r="190" spans="1:9" ht="16.5" x14ac:dyDescent="0.25">
      <c r="A190" s="117" t="s">
        <v>30</v>
      </c>
      <c r="B190" s="86"/>
      <c r="C190" s="86"/>
      <c r="D190" s="87"/>
      <c r="G190" s="113"/>
    </row>
    <row r="191" spans="1:9" ht="17.25" thickBot="1" x14ac:dyDescent="0.3">
      <c r="A191" s="181" t="s">
        <v>26</v>
      </c>
      <c r="B191" s="114"/>
      <c r="C191" s="114"/>
      <c r="D191" s="115"/>
    </row>
    <row r="192" spans="1:9" ht="16.5" x14ac:dyDescent="0.25">
      <c r="A192" s="79"/>
      <c r="B192" s="80"/>
      <c r="C192" s="80"/>
      <c r="D192" s="81"/>
    </row>
    <row r="193" spans="1:4" ht="16.5" x14ac:dyDescent="0.25">
      <c r="A193" s="82" t="s">
        <v>9</v>
      </c>
      <c r="B193" s="85"/>
      <c r="C193" s="84"/>
      <c r="D193" s="85"/>
    </row>
    <row r="194" spans="1:4" ht="17.25" thickBot="1" x14ac:dyDescent="0.3">
      <c r="A194" s="82"/>
      <c r="B194" s="85"/>
      <c r="C194" s="85"/>
      <c r="D194" s="85"/>
    </row>
    <row r="195" spans="1:4" x14ac:dyDescent="0.25">
      <c r="A195" s="89" t="s">
        <v>35</v>
      </c>
      <c r="B195" s="90" t="s">
        <v>6</v>
      </c>
      <c r="C195" s="90">
        <v>1</v>
      </c>
      <c r="D195" s="91" t="s">
        <v>10</v>
      </c>
    </row>
    <row r="196" spans="1:4" x14ac:dyDescent="0.25">
      <c r="A196" s="92" t="s">
        <v>85</v>
      </c>
      <c r="B196" s="93" t="s">
        <v>6</v>
      </c>
      <c r="C196" s="93">
        <v>2</v>
      </c>
      <c r="D196" s="94" t="s">
        <v>10</v>
      </c>
    </row>
    <row r="197" spans="1:4" x14ac:dyDescent="0.25">
      <c r="A197" s="92" t="s">
        <v>36</v>
      </c>
      <c r="B197" s="93" t="s">
        <v>6</v>
      </c>
      <c r="C197" s="93">
        <v>2</v>
      </c>
      <c r="D197" s="94" t="s">
        <v>10</v>
      </c>
    </row>
    <row r="198" spans="1:4" x14ac:dyDescent="0.25">
      <c r="A198" s="92" t="s">
        <v>111</v>
      </c>
      <c r="B198" s="93" t="s">
        <v>8</v>
      </c>
      <c r="C198" s="93">
        <v>2</v>
      </c>
      <c r="D198" s="94" t="s">
        <v>10</v>
      </c>
    </row>
    <row r="199" spans="1:4" x14ac:dyDescent="0.25">
      <c r="A199" s="92" t="s">
        <v>111</v>
      </c>
      <c r="B199" s="93" t="s">
        <v>6</v>
      </c>
      <c r="C199" s="93">
        <v>1</v>
      </c>
      <c r="D199" s="94" t="s">
        <v>10</v>
      </c>
    </row>
    <row r="200" spans="1:4" x14ac:dyDescent="0.25">
      <c r="A200" s="95" t="s">
        <v>37</v>
      </c>
      <c r="B200" s="93" t="s">
        <v>87</v>
      </c>
      <c r="C200" s="93">
        <v>3</v>
      </c>
      <c r="D200" s="94" t="s">
        <v>10</v>
      </c>
    </row>
    <row r="201" spans="1:4" x14ac:dyDescent="0.25">
      <c r="A201" s="95" t="s">
        <v>37</v>
      </c>
      <c r="B201" s="93" t="s">
        <v>92</v>
      </c>
      <c r="C201" s="93">
        <v>1</v>
      </c>
      <c r="D201" s="94" t="s">
        <v>10</v>
      </c>
    </row>
    <row r="202" spans="1:4" x14ac:dyDescent="0.25">
      <c r="A202" s="95" t="s">
        <v>37</v>
      </c>
      <c r="B202" s="93" t="s">
        <v>86</v>
      </c>
      <c r="C202" s="93">
        <v>1</v>
      </c>
      <c r="D202" s="94" t="s">
        <v>10</v>
      </c>
    </row>
    <row r="203" spans="1:4" x14ac:dyDescent="0.25">
      <c r="A203" s="95" t="s">
        <v>11</v>
      </c>
      <c r="B203" s="93" t="s">
        <v>87</v>
      </c>
      <c r="C203" s="93">
        <v>1</v>
      </c>
      <c r="D203" s="94" t="s">
        <v>10</v>
      </c>
    </row>
    <row r="204" spans="1:4" x14ac:dyDescent="0.25">
      <c r="A204" s="95" t="s">
        <v>38</v>
      </c>
      <c r="B204" s="93" t="s">
        <v>6</v>
      </c>
      <c r="C204" s="93">
        <v>1</v>
      </c>
      <c r="D204" s="94" t="s">
        <v>10</v>
      </c>
    </row>
    <row r="205" spans="1:4" x14ac:dyDescent="0.25">
      <c r="A205" s="95" t="s">
        <v>12</v>
      </c>
      <c r="B205" s="93" t="s">
        <v>6</v>
      </c>
      <c r="C205" s="93">
        <v>3</v>
      </c>
      <c r="D205" s="94" t="s">
        <v>10</v>
      </c>
    </row>
    <row r="206" spans="1:4" x14ac:dyDescent="0.25">
      <c r="A206" s="95" t="s">
        <v>12</v>
      </c>
      <c r="B206" s="93" t="s">
        <v>13</v>
      </c>
      <c r="C206" s="93">
        <v>1</v>
      </c>
      <c r="D206" s="94" t="s">
        <v>10</v>
      </c>
    </row>
    <row r="207" spans="1:4" x14ac:dyDescent="0.25">
      <c r="A207" s="95" t="s">
        <v>12</v>
      </c>
      <c r="B207" s="93" t="s">
        <v>8</v>
      </c>
      <c r="C207" s="93">
        <v>1</v>
      </c>
      <c r="D207" s="94" t="s">
        <v>10</v>
      </c>
    </row>
    <row r="208" spans="1:4" x14ac:dyDescent="0.25">
      <c r="A208" s="95" t="s">
        <v>112</v>
      </c>
      <c r="B208" s="93" t="s">
        <v>8</v>
      </c>
      <c r="C208" s="93">
        <v>2</v>
      </c>
      <c r="D208" s="94" t="s">
        <v>10</v>
      </c>
    </row>
    <row r="209" spans="1:12" x14ac:dyDescent="0.25">
      <c r="A209" s="95" t="s">
        <v>82</v>
      </c>
      <c r="B209" s="93" t="s">
        <v>6</v>
      </c>
      <c r="C209" s="93">
        <v>1</v>
      </c>
      <c r="D209" s="94" t="s">
        <v>10</v>
      </c>
    </row>
    <row r="210" spans="1:12" x14ac:dyDescent="0.25">
      <c r="A210" s="95" t="s">
        <v>83</v>
      </c>
      <c r="B210" s="93" t="s">
        <v>6</v>
      </c>
      <c r="C210" s="93">
        <v>6</v>
      </c>
      <c r="D210" s="94" t="s">
        <v>10</v>
      </c>
    </row>
    <row r="211" spans="1:12" x14ac:dyDescent="0.25">
      <c r="A211" s="95" t="s">
        <v>33</v>
      </c>
      <c r="B211" s="93" t="s">
        <v>6</v>
      </c>
      <c r="C211" s="93">
        <v>4</v>
      </c>
      <c r="D211" s="94" t="s">
        <v>10</v>
      </c>
    </row>
    <row r="212" spans="1:12" x14ac:dyDescent="0.25">
      <c r="A212" s="95" t="s">
        <v>33</v>
      </c>
      <c r="B212" s="93" t="s">
        <v>13</v>
      </c>
      <c r="C212" s="93">
        <v>1</v>
      </c>
      <c r="D212" s="94" t="s">
        <v>10</v>
      </c>
      <c r="H212" s="10"/>
      <c r="I212" s="10"/>
      <c r="J212" s="10"/>
      <c r="K212" s="10"/>
      <c r="L212" s="10"/>
    </row>
    <row r="213" spans="1:12" ht="15.75" thickBot="1" x14ac:dyDescent="0.3">
      <c r="A213" s="164" t="s">
        <v>33</v>
      </c>
      <c r="B213" s="165" t="s">
        <v>8</v>
      </c>
      <c r="C213" s="165">
        <v>1</v>
      </c>
      <c r="D213" s="166" t="s">
        <v>10</v>
      </c>
      <c r="H213" s="10"/>
      <c r="I213" s="10"/>
      <c r="J213" s="10"/>
      <c r="K213" s="10"/>
      <c r="L213" s="10"/>
    </row>
    <row r="214" spans="1:12" x14ac:dyDescent="0.25">
      <c r="A214" s="96"/>
      <c r="B214" s="80"/>
      <c r="C214" s="80"/>
      <c r="D214" s="80"/>
      <c r="H214" s="10"/>
      <c r="I214" s="10"/>
      <c r="J214" s="10"/>
      <c r="K214" s="10"/>
      <c r="L214" s="10"/>
    </row>
    <row r="215" spans="1:12" ht="16.5" x14ac:dyDescent="0.25">
      <c r="A215" s="82" t="s">
        <v>14</v>
      </c>
      <c r="B215" s="85"/>
      <c r="C215" s="85"/>
      <c r="D215" s="85"/>
    </row>
    <row r="216" spans="1:12" ht="15.75" thickBot="1" x14ac:dyDescent="0.3">
      <c r="A216" s="83"/>
      <c r="B216" s="85"/>
      <c r="C216" s="85"/>
      <c r="D216" s="85"/>
    </row>
    <row r="217" spans="1:12" ht="38.25" x14ac:dyDescent="0.25">
      <c r="A217" s="97" t="s">
        <v>101</v>
      </c>
      <c r="B217" s="90" t="s">
        <v>6</v>
      </c>
      <c r="C217" s="90">
        <v>6</v>
      </c>
      <c r="D217" s="91" t="s">
        <v>10</v>
      </c>
    </row>
    <row r="218" spans="1:12" ht="25.5" x14ac:dyDescent="0.25">
      <c r="A218" s="98" t="s">
        <v>27</v>
      </c>
      <c r="B218" s="93" t="s">
        <v>6</v>
      </c>
      <c r="C218" s="93">
        <v>4</v>
      </c>
      <c r="D218" s="94" t="s">
        <v>10</v>
      </c>
    </row>
    <row r="219" spans="1:12" ht="25.5" x14ac:dyDescent="0.25">
      <c r="A219" s="98" t="s">
        <v>27</v>
      </c>
      <c r="B219" s="93" t="s">
        <v>8</v>
      </c>
      <c r="C219" s="93">
        <v>2</v>
      </c>
      <c r="D219" s="94" t="s">
        <v>10</v>
      </c>
    </row>
    <row r="220" spans="1:12" ht="26.25" thickBot="1" x14ac:dyDescent="0.3">
      <c r="A220" s="180" t="s">
        <v>27</v>
      </c>
      <c r="B220" s="165" t="s">
        <v>13</v>
      </c>
      <c r="C220" s="165">
        <v>1</v>
      </c>
      <c r="D220" s="166" t="s">
        <v>10</v>
      </c>
    </row>
    <row r="221" spans="1:12" x14ac:dyDescent="0.25">
      <c r="A221" s="79"/>
      <c r="B221" s="80"/>
      <c r="C221" s="80"/>
      <c r="D221" s="80"/>
    </row>
    <row r="222" spans="1:12" ht="16.5" x14ac:dyDescent="0.25">
      <c r="A222" s="82" t="s">
        <v>15</v>
      </c>
      <c r="B222" s="99"/>
      <c r="C222" s="99"/>
      <c r="D222" s="99"/>
    </row>
    <row r="223" spans="1:12" ht="15.75" thickBot="1" x14ac:dyDescent="0.3">
      <c r="A223" s="83"/>
      <c r="B223" s="85"/>
      <c r="C223" s="85"/>
      <c r="D223" s="85"/>
    </row>
    <row r="224" spans="1:12" x14ac:dyDescent="0.25">
      <c r="A224" s="160" t="s">
        <v>40</v>
      </c>
      <c r="B224" s="171"/>
      <c r="C224" s="90">
        <v>9</v>
      </c>
      <c r="D224" s="91" t="s">
        <v>10</v>
      </c>
      <c r="I224" s="10"/>
    </row>
    <row r="225" spans="1:5" x14ac:dyDescent="0.25">
      <c r="A225" s="101" t="s">
        <v>16</v>
      </c>
      <c r="B225" s="93"/>
      <c r="C225" s="93">
        <f>C217</f>
        <v>6</v>
      </c>
      <c r="D225" s="94" t="s">
        <v>10</v>
      </c>
    </row>
    <row r="226" spans="1:5" x14ac:dyDescent="0.25">
      <c r="A226" s="101" t="s">
        <v>17</v>
      </c>
      <c r="B226" s="93"/>
      <c r="C226" s="93">
        <f>C218+C219+C220</f>
        <v>7</v>
      </c>
      <c r="D226" s="94" t="s">
        <v>10</v>
      </c>
    </row>
    <row r="227" spans="1:5" x14ac:dyDescent="0.25">
      <c r="A227" s="95" t="s">
        <v>28</v>
      </c>
      <c r="B227" s="93"/>
      <c r="C227" s="102">
        <f>C176+C180+C184+C188+4*7</f>
        <v>104.5</v>
      </c>
      <c r="D227" s="94" t="s">
        <v>7</v>
      </c>
    </row>
    <row r="228" spans="1:5" x14ac:dyDescent="0.25">
      <c r="A228" s="95" t="s">
        <v>18</v>
      </c>
      <c r="B228" s="93"/>
      <c r="C228" s="102">
        <f>C176+C180+C184+C188</f>
        <v>76.5</v>
      </c>
      <c r="D228" s="94" t="s">
        <v>7</v>
      </c>
    </row>
    <row r="229" spans="1:5" x14ac:dyDescent="0.25">
      <c r="A229" s="103" t="s">
        <v>119</v>
      </c>
      <c r="B229" s="104"/>
      <c r="C229" s="227" t="s">
        <v>129</v>
      </c>
      <c r="D229" s="105" t="s">
        <v>10</v>
      </c>
      <c r="E229" s="59"/>
    </row>
    <row r="230" spans="1:5" ht="15.75" thickBot="1" x14ac:dyDescent="0.3">
      <c r="A230" s="106" t="s">
        <v>19</v>
      </c>
      <c r="B230" s="175"/>
      <c r="C230" s="107" t="s">
        <v>121</v>
      </c>
      <c r="D230" s="108" t="s">
        <v>10</v>
      </c>
    </row>
    <row r="231" spans="1:5" x14ac:dyDescent="0.25">
      <c r="A231" s="79" t="s">
        <v>20</v>
      </c>
      <c r="B231" s="109"/>
      <c r="C231" s="109"/>
      <c r="D231" s="109"/>
    </row>
    <row r="232" spans="1:5" x14ac:dyDescent="0.25">
      <c r="A232" s="43" t="s">
        <v>109</v>
      </c>
      <c r="B232" s="109"/>
      <c r="C232" s="109"/>
      <c r="D232" s="109"/>
    </row>
    <row r="233" spans="1:5" ht="11.25" customHeight="1" x14ac:dyDescent="0.25">
      <c r="A233" s="11"/>
      <c r="B233" s="110"/>
      <c r="C233" s="110"/>
      <c r="D233" s="110"/>
    </row>
    <row r="234" spans="1:5" x14ac:dyDescent="0.25">
      <c r="A234" s="161" t="s">
        <v>21</v>
      </c>
      <c r="B234" s="162"/>
      <c r="C234" s="162"/>
      <c r="D234" s="162"/>
    </row>
    <row r="235" spans="1:5" ht="15.75" thickBot="1" x14ac:dyDescent="0.3">
      <c r="A235" s="111"/>
      <c r="B235" s="112"/>
      <c r="C235" s="112"/>
      <c r="D235" s="112"/>
    </row>
    <row r="236" spans="1:5" x14ac:dyDescent="0.25">
      <c r="A236" s="100" t="s">
        <v>29</v>
      </c>
      <c r="B236" s="90" t="s">
        <v>6</v>
      </c>
      <c r="C236" s="123">
        <v>12.5</v>
      </c>
      <c r="D236" s="91" t="s">
        <v>7</v>
      </c>
    </row>
    <row r="237" spans="1:5" x14ac:dyDescent="0.25">
      <c r="A237" s="95"/>
      <c r="B237" s="93" t="s">
        <v>13</v>
      </c>
      <c r="C237" s="102">
        <v>11</v>
      </c>
      <c r="D237" s="94" t="s">
        <v>7</v>
      </c>
    </row>
    <row r="238" spans="1:5" x14ac:dyDescent="0.25">
      <c r="A238" s="95"/>
      <c r="B238" s="93" t="s">
        <v>105</v>
      </c>
      <c r="C238" s="102">
        <v>151</v>
      </c>
      <c r="D238" s="94" t="s">
        <v>7</v>
      </c>
    </row>
    <row r="239" spans="1:5" x14ac:dyDescent="0.25">
      <c r="A239" s="95"/>
      <c r="B239" s="93" t="s">
        <v>8</v>
      </c>
      <c r="C239" s="102">
        <v>27</v>
      </c>
      <c r="D239" s="94" t="s">
        <v>7</v>
      </c>
    </row>
    <row r="240" spans="1:5" x14ac:dyDescent="0.25">
      <c r="A240" s="95"/>
      <c r="B240" s="93" t="s">
        <v>77</v>
      </c>
      <c r="C240" s="102">
        <v>141.5</v>
      </c>
      <c r="D240" s="94" t="s">
        <v>7</v>
      </c>
    </row>
    <row r="241" spans="1:4" x14ac:dyDescent="0.25">
      <c r="A241" s="95" t="s">
        <v>22</v>
      </c>
      <c r="B241" s="93" t="s">
        <v>6</v>
      </c>
      <c r="C241" s="102">
        <v>78</v>
      </c>
      <c r="D241" s="94" t="s">
        <v>7</v>
      </c>
    </row>
    <row r="242" spans="1:4" x14ac:dyDescent="0.25">
      <c r="A242" s="95"/>
      <c r="B242" s="93" t="s">
        <v>13</v>
      </c>
      <c r="C242" s="102">
        <v>59</v>
      </c>
      <c r="D242" s="94" t="s">
        <v>7</v>
      </c>
    </row>
    <row r="243" spans="1:4" x14ac:dyDescent="0.25">
      <c r="A243" s="95"/>
      <c r="B243" s="93" t="s">
        <v>105</v>
      </c>
      <c r="C243" s="102">
        <v>110</v>
      </c>
      <c r="D243" s="94" t="s">
        <v>7</v>
      </c>
    </row>
    <row r="244" spans="1:4" x14ac:dyDescent="0.25">
      <c r="A244" s="95"/>
      <c r="B244" s="93" t="s">
        <v>8</v>
      </c>
      <c r="C244" s="102">
        <v>45</v>
      </c>
      <c r="D244" s="94" t="s">
        <v>7</v>
      </c>
    </row>
    <row r="245" spans="1:4" x14ac:dyDescent="0.25">
      <c r="A245" s="163"/>
      <c r="B245" s="93" t="s">
        <v>77</v>
      </c>
      <c r="C245" s="102">
        <v>200.5</v>
      </c>
      <c r="D245" s="94" t="s">
        <v>7</v>
      </c>
    </row>
    <row r="246" spans="1:4" x14ac:dyDescent="0.25">
      <c r="A246" s="95" t="s">
        <v>23</v>
      </c>
      <c r="B246" s="93" t="s">
        <v>6</v>
      </c>
      <c r="C246" s="93">
        <v>7</v>
      </c>
      <c r="D246" s="94" t="s">
        <v>10</v>
      </c>
    </row>
    <row r="247" spans="1:4" x14ac:dyDescent="0.25">
      <c r="A247" s="95" t="s">
        <v>24</v>
      </c>
      <c r="B247" s="93" t="s">
        <v>6</v>
      </c>
      <c r="C247" s="93">
        <v>5</v>
      </c>
      <c r="D247" s="94" t="s">
        <v>10</v>
      </c>
    </row>
    <row r="248" spans="1:4" x14ac:dyDescent="0.25">
      <c r="A248" s="95" t="s">
        <v>24</v>
      </c>
      <c r="B248" s="93" t="s">
        <v>13</v>
      </c>
      <c r="C248" s="93">
        <v>4</v>
      </c>
      <c r="D248" s="94" t="s">
        <v>10</v>
      </c>
    </row>
    <row r="249" spans="1:4" x14ac:dyDescent="0.25">
      <c r="A249" s="95" t="s">
        <v>24</v>
      </c>
      <c r="B249" s="93" t="s">
        <v>105</v>
      </c>
      <c r="C249" s="93">
        <v>2</v>
      </c>
      <c r="D249" s="94" t="s">
        <v>10</v>
      </c>
    </row>
    <row r="250" spans="1:4" x14ac:dyDescent="0.25">
      <c r="A250" s="95" t="s">
        <v>24</v>
      </c>
      <c r="B250" s="93" t="s">
        <v>8</v>
      </c>
      <c r="C250" s="93">
        <v>4</v>
      </c>
      <c r="D250" s="94" t="s">
        <v>10</v>
      </c>
    </row>
    <row r="251" spans="1:4" ht="15.75" thickBot="1" x14ac:dyDescent="0.3">
      <c r="A251" s="164" t="s">
        <v>24</v>
      </c>
      <c r="B251" s="165" t="s">
        <v>77</v>
      </c>
      <c r="C251" s="165">
        <v>1</v>
      </c>
      <c r="D251" s="166" t="s">
        <v>10</v>
      </c>
    </row>
    <row r="252" spans="1:4" x14ac:dyDescent="0.25">
      <c r="B252" s="176"/>
      <c r="C252" s="176"/>
      <c r="D252" s="176"/>
    </row>
    <row r="253" spans="1:4" x14ac:dyDescent="0.25">
      <c r="A253" s="161" t="s">
        <v>127</v>
      </c>
      <c r="B253" s="215"/>
      <c r="C253" s="216"/>
      <c r="D253" s="217"/>
    </row>
    <row r="254" spans="1:4" ht="15.75" thickBot="1" x14ac:dyDescent="0.3"/>
    <row r="255" spans="1:4" ht="84" customHeight="1" thickBot="1" x14ac:dyDescent="0.3">
      <c r="A255" s="218" t="s">
        <v>128</v>
      </c>
      <c r="B255" s="219"/>
      <c r="C255" s="224">
        <v>1</v>
      </c>
      <c r="D255" s="220" t="s">
        <v>126</v>
      </c>
    </row>
    <row r="256" spans="1:4" x14ac:dyDescent="0.25">
      <c r="A256" s="221"/>
      <c r="B256" s="222"/>
      <c r="C256" s="222"/>
      <c r="D256" s="223"/>
    </row>
    <row r="257" spans="1:12" x14ac:dyDescent="0.25">
      <c r="A257" s="167" t="s">
        <v>106</v>
      </c>
      <c r="B257" s="168"/>
      <c r="C257" s="168"/>
      <c r="D257" s="168"/>
    </row>
    <row r="258" spans="1:12" ht="15.75" thickBot="1" x14ac:dyDescent="0.3"/>
    <row r="259" spans="1:12" x14ac:dyDescent="0.25">
      <c r="A259" s="195" t="s">
        <v>116</v>
      </c>
      <c r="B259" s="201"/>
      <c r="C259" s="207">
        <v>1</v>
      </c>
      <c r="D259" s="169" t="s">
        <v>10</v>
      </c>
    </row>
    <row r="260" spans="1:12" x14ac:dyDescent="0.25">
      <c r="A260" s="196" t="s">
        <v>96</v>
      </c>
      <c r="B260" s="202"/>
      <c r="C260" s="208"/>
      <c r="D260" s="177"/>
    </row>
    <row r="261" spans="1:12" x14ac:dyDescent="0.25">
      <c r="A261" s="197" t="s">
        <v>115</v>
      </c>
      <c r="B261" s="203"/>
      <c r="C261" s="209">
        <v>1</v>
      </c>
      <c r="D261" s="178" t="s">
        <v>10</v>
      </c>
    </row>
    <row r="262" spans="1:12" x14ac:dyDescent="0.25">
      <c r="A262" s="198" t="s">
        <v>95</v>
      </c>
      <c r="B262" s="204"/>
      <c r="C262" s="210"/>
      <c r="D262" s="170"/>
    </row>
    <row r="263" spans="1:12" x14ac:dyDescent="0.25">
      <c r="A263" s="199" t="s">
        <v>117</v>
      </c>
      <c r="B263" s="205"/>
      <c r="C263" s="211">
        <v>1</v>
      </c>
      <c r="D263" s="177" t="s">
        <v>10</v>
      </c>
      <c r="H263" s="120"/>
      <c r="I263" s="121"/>
      <c r="J263" s="121"/>
      <c r="K263" s="122"/>
      <c r="L263" s="10"/>
    </row>
    <row r="264" spans="1:12" ht="15.75" thickBot="1" x14ac:dyDescent="0.3">
      <c r="A264" s="200" t="s">
        <v>97</v>
      </c>
      <c r="B264" s="206"/>
      <c r="C264" s="212"/>
      <c r="D264" s="179"/>
      <c r="H264" s="120"/>
      <c r="I264" s="121"/>
      <c r="J264" s="121"/>
      <c r="K264" s="122"/>
      <c r="L264" s="10"/>
    </row>
    <row r="265" spans="1:12" x14ac:dyDescent="0.25">
      <c r="A265" s="214"/>
      <c r="B265" s="215"/>
      <c r="C265" s="216"/>
      <c r="D265" s="217"/>
      <c r="H265" s="120"/>
      <c r="I265" s="121"/>
      <c r="J265" s="121"/>
      <c r="K265" s="122"/>
      <c r="L265" s="10"/>
    </row>
    <row r="266" spans="1:12" x14ac:dyDescent="0.25">
      <c r="H266" s="120"/>
      <c r="I266" s="121"/>
      <c r="J266" s="121"/>
      <c r="K266" s="122"/>
      <c r="L266" s="10"/>
    </row>
  </sheetData>
  <mergeCells count="3">
    <mergeCell ref="A1:D1"/>
    <mergeCell ref="A3:C3"/>
    <mergeCell ref="A4:C4"/>
  </mergeCells>
  <phoneticPr fontId="12" type="noConversion"/>
  <pageMargins left="0.7" right="0.7" top="0.78740157499999996" bottom="0.78740157499999996" header="0.3" footer="0.3"/>
  <pageSetup paperSize="9" scale="85" orientation="portrait" r:id="rId1"/>
  <rowBreaks count="5" manualBreakCount="5">
    <brk id="48" max="3" man="1"/>
    <brk id="100" max="3" man="1"/>
    <brk id="154" max="3" man="1"/>
    <brk id="192" max="3" man="1"/>
    <brk id="23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46"/>
  <sheetViews>
    <sheetView view="pageBreakPreview" topLeftCell="A7" zoomScaleNormal="100" zoomScaleSheetLayoutView="100" workbookViewId="0">
      <selection activeCell="D22" sqref="D22:E26"/>
    </sheetView>
  </sheetViews>
  <sheetFormatPr defaultRowHeight="15" x14ac:dyDescent="0.25"/>
  <cols>
    <col min="1" max="1" width="2.28515625" customWidth="1"/>
    <col min="2" max="2" width="62.5703125" customWidth="1"/>
    <col min="3" max="3" width="20.85546875" customWidth="1"/>
    <col min="4" max="4" width="11.85546875" customWidth="1"/>
    <col min="6" max="6" width="3.85546875" customWidth="1"/>
    <col min="8" max="8" width="41.85546875" customWidth="1"/>
    <col min="9" max="9" width="16.5703125" customWidth="1"/>
    <col min="10" max="10" width="11.7109375" customWidth="1"/>
    <col min="12" max="12" width="33.42578125" customWidth="1"/>
    <col min="257" max="257" width="2.28515625" customWidth="1"/>
    <col min="258" max="258" width="62.5703125" customWidth="1"/>
    <col min="259" max="259" width="20.85546875" customWidth="1"/>
    <col min="260" max="260" width="11.85546875" customWidth="1"/>
    <col min="262" max="262" width="3.85546875" customWidth="1"/>
    <col min="264" max="264" width="41.85546875" customWidth="1"/>
    <col min="265" max="265" width="16.5703125" customWidth="1"/>
    <col min="266" max="266" width="11.7109375" customWidth="1"/>
    <col min="268" max="268" width="33.42578125" customWidth="1"/>
    <col min="513" max="513" width="2.28515625" customWidth="1"/>
    <col min="514" max="514" width="62.5703125" customWidth="1"/>
    <col min="515" max="515" width="20.85546875" customWidth="1"/>
    <col min="516" max="516" width="11.85546875" customWidth="1"/>
    <col min="518" max="518" width="3.85546875" customWidth="1"/>
    <col min="520" max="520" width="41.85546875" customWidth="1"/>
    <col min="521" max="521" width="16.5703125" customWidth="1"/>
    <col min="522" max="522" width="11.7109375" customWidth="1"/>
    <col min="524" max="524" width="33.42578125" customWidth="1"/>
    <col min="769" max="769" width="2.28515625" customWidth="1"/>
    <col min="770" max="770" width="62.5703125" customWidth="1"/>
    <col min="771" max="771" width="20.85546875" customWidth="1"/>
    <col min="772" max="772" width="11.85546875" customWidth="1"/>
    <col min="774" max="774" width="3.85546875" customWidth="1"/>
    <col min="776" max="776" width="41.85546875" customWidth="1"/>
    <col min="777" max="777" width="16.5703125" customWidth="1"/>
    <col min="778" max="778" width="11.7109375" customWidth="1"/>
    <col min="780" max="780" width="33.42578125" customWidth="1"/>
    <col min="1025" max="1025" width="2.28515625" customWidth="1"/>
    <col min="1026" max="1026" width="62.5703125" customWidth="1"/>
    <col min="1027" max="1027" width="20.85546875" customWidth="1"/>
    <col min="1028" max="1028" width="11.85546875" customWidth="1"/>
    <col min="1030" max="1030" width="3.85546875" customWidth="1"/>
    <col min="1032" max="1032" width="41.85546875" customWidth="1"/>
    <col min="1033" max="1033" width="16.5703125" customWidth="1"/>
    <col min="1034" max="1034" width="11.7109375" customWidth="1"/>
    <col min="1036" max="1036" width="33.42578125" customWidth="1"/>
    <col min="1281" max="1281" width="2.28515625" customWidth="1"/>
    <col min="1282" max="1282" width="62.5703125" customWidth="1"/>
    <col min="1283" max="1283" width="20.85546875" customWidth="1"/>
    <col min="1284" max="1284" width="11.85546875" customWidth="1"/>
    <col min="1286" max="1286" width="3.85546875" customWidth="1"/>
    <col min="1288" max="1288" width="41.85546875" customWidth="1"/>
    <col min="1289" max="1289" width="16.5703125" customWidth="1"/>
    <col min="1290" max="1290" width="11.7109375" customWidth="1"/>
    <col min="1292" max="1292" width="33.42578125" customWidth="1"/>
    <col min="1537" max="1537" width="2.28515625" customWidth="1"/>
    <col min="1538" max="1538" width="62.5703125" customWidth="1"/>
    <col min="1539" max="1539" width="20.85546875" customWidth="1"/>
    <col min="1540" max="1540" width="11.85546875" customWidth="1"/>
    <col min="1542" max="1542" width="3.85546875" customWidth="1"/>
    <col min="1544" max="1544" width="41.85546875" customWidth="1"/>
    <col min="1545" max="1545" width="16.5703125" customWidth="1"/>
    <col min="1546" max="1546" width="11.7109375" customWidth="1"/>
    <col min="1548" max="1548" width="33.42578125" customWidth="1"/>
    <col min="1793" max="1793" width="2.28515625" customWidth="1"/>
    <col min="1794" max="1794" width="62.5703125" customWidth="1"/>
    <col min="1795" max="1795" width="20.85546875" customWidth="1"/>
    <col min="1796" max="1796" width="11.85546875" customWidth="1"/>
    <col min="1798" max="1798" width="3.85546875" customWidth="1"/>
    <col min="1800" max="1800" width="41.85546875" customWidth="1"/>
    <col min="1801" max="1801" width="16.5703125" customWidth="1"/>
    <col min="1802" max="1802" width="11.7109375" customWidth="1"/>
    <col min="1804" max="1804" width="33.42578125" customWidth="1"/>
    <col min="2049" max="2049" width="2.28515625" customWidth="1"/>
    <col min="2050" max="2050" width="62.5703125" customWidth="1"/>
    <col min="2051" max="2051" width="20.85546875" customWidth="1"/>
    <col min="2052" max="2052" width="11.85546875" customWidth="1"/>
    <col min="2054" max="2054" width="3.85546875" customWidth="1"/>
    <col min="2056" max="2056" width="41.85546875" customWidth="1"/>
    <col min="2057" max="2057" width="16.5703125" customWidth="1"/>
    <col min="2058" max="2058" width="11.7109375" customWidth="1"/>
    <col min="2060" max="2060" width="33.42578125" customWidth="1"/>
    <col min="2305" max="2305" width="2.28515625" customWidth="1"/>
    <col min="2306" max="2306" width="62.5703125" customWidth="1"/>
    <col min="2307" max="2307" width="20.85546875" customWidth="1"/>
    <col min="2308" max="2308" width="11.85546875" customWidth="1"/>
    <col min="2310" max="2310" width="3.85546875" customWidth="1"/>
    <col min="2312" max="2312" width="41.85546875" customWidth="1"/>
    <col min="2313" max="2313" width="16.5703125" customWidth="1"/>
    <col min="2314" max="2314" width="11.7109375" customWidth="1"/>
    <col min="2316" max="2316" width="33.42578125" customWidth="1"/>
    <col min="2561" max="2561" width="2.28515625" customWidth="1"/>
    <col min="2562" max="2562" width="62.5703125" customWidth="1"/>
    <col min="2563" max="2563" width="20.85546875" customWidth="1"/>
    <col min="2564" max="2564" width="11.85546875" customWidth="1"/>
    <col min="2566" max="2566" width="3.85546875" customWidth="1"/>
    <col min="2568" max="2568" width="41.85546875" customWidth="1"/>
    <col min="2569" max="2569" width="16.5703125" customWidth="1"/>
    <col min="2570" max="2570" width="11.7109375" customWidth="1"/>
    <col min="2572" max="2572" width="33.42578125" customWidth="1"/>
    <col min="2817" max="2817" width="2.28515625" customWidth="1"/>
    <col min="2818" max="2818" width="62.5703125" customWidth="1"/>
    <col min="2819" max="2819" width="20.85546875" customWidth="1"/>
    <col min="2820" max="2820" width="11.85546875" customWidth="1"/>
    <col min="2822" max="2822" width="3.85546875" customWidth="1"/>
    <col min="2824" max="2824" width="41.85546875" customWidth="1"/>
    <col min="2825" max="2825" width="16.5703125" customWidth="1"/>
    <col min="2826" max="2826" width="11.7109375" customWidth="1"/>
    <col min="2828" max="2828" width="33.42578125" customWidth="1"/>
    <col min="3073" max="3073" width="2.28515625" customWidth="1"/>
    <col min="3074" max="3074" width="62.5703125" customWidth="1"/>
    <col min="3075" max="3075" width="20.85546875" customWidth="1"/>
    <col min="3076" max="3076" width="11.85546875" customWidth="1"/>
    <col min="3078" max="3078" width="3.85546875" customWidth="1"/>
    <col min="3080" max="3080" width="41.85546875" customWidth="1"/>
    <col min="3081" max="3081" width="16.5703125" customWidth="1"/>
    <col min="3082" max="3082" width="11.7109375" customWidth="1"/>
    <col min="3084" max="3084" width="33.42578125" customWidth="1"/>
    <col min="3329" max="3329" width="2.28515625" customWidth="1"/>
    <col min="3330" max="3330" width="62.5703125" customWidth="1"/>
    <col min="3331" max="3331" width="20.85546875" customWidth="1"/>
    <col min="3332" max="3332" width="11.85546875" customWidth="1"/>
    <col min="3334" max="3334" width="3.85546875" customWidth="1"/>
    <col min="3336" max="3336" width="41.85546875" customWidth="1"/>
    <col min="3337" max="3337" width="16.5703125" customWidth="1"/>
    <col min="3338" max="3338" width="11.7109375" customWidth="1"/>
    <col min="3340" max="3340" width="33.42578125" customWidth="1"/>
    <col min="3585" max="3585" width="2.28515625" customWidth="1"/>
    <col min="3586" max="3586" width="62.5703125" customWidth="1"/>
    <col min="3587" max="3587" width="20.85546875" customWidth="1"/>
    <col min="3588" max="3588" width="11.85546875" customWidth="1"/>
    <col min="3590" max="3590" width="3.85546875" customWidth="1"/>
    <col min="3592" max="3592" width="41.85546875" customWidth="1"/>
    <col min="3593" max="3593" width="16.5703125" customWidth="1"/>
    <col min="3594" max="3594" width="11.7109375" customWidth="1"/>
    <col min="3596" max="3596" width="33.42578125" customWidth="1"/>
    <col min="3841" max="3841" width="2.28515625" customWidth="1"/>
    <col min="3842" max="3842" width="62.5703125" customWidth="1"/>
    <col min="3843" max="3843" width="20.85546875" customWidth="1"/>
    <col min="3844" max="3844" width="11.85546875" customWidth="1"/>
    <col min="3846" max="3846" width="3.85546875" customWidth="1"/>
    <col min="3848" max="3848" width="41.85546875" customWidth="1"/>
    <col min="3849" max="3849" width="16.5703125" customWidth="1"/>
    <col min="3850" max="3850" width="11.7109375" customWidth="1"/>
    <col min="3852" max="3852" width="33.42578125" customWidth="1"/>
    <col min="4097" max="4097" width="2.28515625" customWidth="1"/>
    <col min="4098" max="4098" width="62.5703125" customWidth="1"/>
    <col min="4099" max="4099" width="20.85546875" customWidth="1"/>
    <col min="4100" max="4100" width="11.85546875" customWidth="1"/>
    <col min="4102" max="4102" width="3.85546875" customWidth="1"/>
    <col min="4104" max="4104" width="41.85546875" customWidth="1"/>
    <col min="4105" max="4105" width="16.5703125" customWidth="1"/>
    <col min="4106" max="4106" width="11.7109375" customWidth="1"/>
    <col min="4108" max="4108" width="33.42578125" customWidth="1"/>
    <col min="4353" max="4353" width="2.28515625" customWidth="1"/>
    <col min="4354" max="4354" width="62.5703125" customWidth="1"/>
    <col min="4355" max="4355" width="20.85546875" customWidth="1"/>
    <col min="4356" max="4356" width="11.85546875" customWidth="1"/>
    <col min="4358" max="4358" width="3.85546875" customWidth="1"/>
    <col min="4360" max="4360" width="41.85546875" customWidth="1"/>
    <col min="4361" max="4361" width="16.5703125" customWidth="1"/>
    <col min="4362" max="4362" width="11.7109375" customWidth="1"/>
    <col min="4364" max="4364" width="33.42578125" customWidth="1"/>
    <col min="4609" max="4609" width="2.28515625" customWidth="1"/>
    <col min="4610" max="4610" width="62.5703125" customWidth="1"/>
    <col min="4611" max="4611" width="20.85546875" customWidth="1"/>
    <col min="4612" max="4612" width="11.85546875" customWidth="1"/>
    <col min="4614" max="4614" width="3.85546875" customWidth="1"/>
    <col min="4616" max="4616" width="41.85546875" customWidth="1"/>
    <col min="4617" max="4617" width="16.5703125" customWidth="1"/>
    <col min="4618" max="4618" width="11.7109375" customWidth="1"/>
    <col min="4620" max="4620" width="33.42578125" customWidth="1"/>
    <col min="4865" max="4865" width="2.28515625" customWidth="1"/>
    <col min="4866" max="4866" width="62.5703125" customWidth="1"/>
    <col min="4867" max="4867" width="20.85546875" customWidth="1"/>
    <col min="4868" max="4868" width="11.85546875" customWidth="1"/>
    <col min="4870" max="4870" width="3.85546875" customWidth="1"/>
    <col min="4872" max="4872" width="41.85546875" customWidth="1"/>
    <col min="4873" max="4873" width="16.5703125" customWidth="1"/>
    <col min="4874" max="4874" width="11.7109375" customWidth="1"/>
    <col min="4876" max="4876" width="33.42578125" customWidth="1"/>
    <col min="5121" max="5121" width="2.28515625" customWidth="1"/>
    <col min="5122" max="5122" width="62.5703125" customWidth="1"/>
    <col min="5123" max="5123" width="20.85546875" customWidth="1"/>
    <col min="5124" max="5124" width="11.85546875" customWidth="1"/>
    <col min="5126" max="5126" width="3.85546875" customWidth="1"/>
    <col min="5128" max="5128" width="41.85546875" customWidth="1"/>
    <col min="5129" max="5129" width="16.5703125" customWidth="1"/>
    <col min="5130" max="5130" width="11.7109375" customWidth="1"/>
    <col min="5132" max="5132" width="33.42578125" customWidth="1"/>
    <col min="5377" max="5377" width="2.28515625" customWidth="1"/>
    <col min="5378" max="5378" width="62.5703125" customWidth="1"/>
    <col min="5379" max="5379" width="20.85546875" customWidth="1"/>
    <col min="5380" max="5380" width="11.85546875" customWidth="1"/>
    <col min="5382" max="5382" width="3.85546875" customWidth="1"/>
    <col min="5384" max="5384" width="41.85546875" customWidth="1"/>
    <col min="5385" max="5385" width="16.5703125" customWidth="1"/>
    <col min="5386" max="5386" width="11.7109375" customWidth="1"/>
    <col min="5388" max="5388" width="33.42578125" customWidth="1"/>
    <col min="5633" max="5633" width="2.28515625" customWidth="1"/>
    <col min="5634" max="5634" width="62.5703125" customWidth="1"/>
    <col min="5635" max="5635" width="20.85546875" customWidth="1"/>
    <col min="5636" max="5636" width="11.85546875" customWidth="1"/>
    <col min="5638" max="5638" width="3.85546875" customWidth="1"/>
    <col min="5640" max="5640" width="41.85546875" customWidth="1"/>
    <col min="5641" max="5641" width="16.5703125" customWidth="1"/>
    <col min="5642" max="5642" width="11.7109375" customWidth="1"/>
    <col min="5644" max="5644" width="33.42578125" customWidth="1"/>
    <col min="5889" max="5889" width="2.28515625" customWidth="1"/>
    <col min="5890" max="5890" width="62.5703125" customWidth="1"/>
    <col min="5891" max="5891" width="20.85546875" customWidth="1"/>
    <col min="5892" max="5892" width="11.85546875" customWidth="1"/>
    <col min="5894" max="5894" width="3.85546875" customWidth="1"/>
    <col min="5896" max="5896" width="41.85546875" customWidth="1"/>
    <col min="5897" max="5897" width="16.5703125" customWidth="1"/>
    <col min="5898" max="5898" width="11.7109375" customWidth="1"/>
    <col min="5900" max="5900" width="33.42578125" customWidth="1"/>
    <col min="6145" max="6145" width="2.28515625" customWidth="1"/>
    <col min="6146" max="6146" width="62.5703125" customWidth="1"/>
    <col min="6147" max="6147" width="20.85546875" customWidth="1"/>
    <col min="6148" max="6148" width="11.85546875" customWidth="1"/>
    <col min="6150" max="6150" width="3.85546875" customWidth="1"/>
    <col min="6152" max="6152" width="41.85546875" customWidth="1"/>
    <col min="6153" max="6153" width="16.5703125" customWidth="1"/>
    <col min="6154" max="6154" width="11.7109375" customWidth="1"/>
    <col min="6156" max="6156" width="33.42578125" customWidth="1"/>
    <col min="6401" max="6401" width="2.28515625" customWidth="1"/>
    <col min="6402" max="6402" width="62.5703125" customWidth="1"/>
    <col min="6403" max="6403" width="20.85546875" customWidth="1"/>
    <col min="6404" max="6404" width="11.85546875" customWidth="1"/>
    <col min="6406" max="6406" width="3.85546875" customWidth="1"/>
    <col min="6408" max="6408" width="41.85546875" customWidth="1"/>
    <col min="6409" max="6409" width="16.5703125" customWidth="1"/>
    <col min="6410" max="6410" width="11.7109375" customWidth="1"/>
    <col min="6412" max="6412" width="33.42578125" customWidth="1"/>
    <col min="6657" max="6657" width="2.28515625" customWidth="1"/>
    <col min="6658" max="6658" width="62.5703125" customWidth="1"/>
    <col min="6659" max="6659" width="20.85546875" customWidth="1"/>
    <col min="6660" max="6660" width="11.85546875" customWidth="1"/>
    <col min="6662" max="6662" width="3.85546875" customWidth="1"/>
    <col min="6664" max="6664" width="41.85546875" customWidth="1"/>
    <col min="6665" max="6665" width="16.5703125" customWidth="1"/>
    <col min="6666" max="6666" width="11.7109375" customWidth="1"/>
    <col min="6668" max="6668" width="33.42578125" customWidth="1"/>
    <col min="6913" max="6913" width="2.28515625" customWidth="1"/>
    <col min="6914" max="6914" width="62.5703125" customWidth="1"/>
    <col min="6915" max="6915" width="20.85546875" customWidth="1"/>
    <col min="6916" max="6916" width="11.85546875" customWidth="1"/>
    <col min="6918" max="6918" width="3.85546875" customWidth="1"/>
    <col min="6920" max="6920" width="41.85546875" customWidth="1"/>
    <col min="6921" max="6921" width="16.5703125" customWidth="1"/>
    <col min="6922" max="6922" width="11.7109375" customWidth="1"/>
    <col min="6924" max="6924" width="33.42578125" customWidth="1"/>
    <col min="7169" max="7169" width="2.28515625" customWidth="1"/>
    <col min="7170" max="7170" width="62.5703125" customWidth="1"/>
    <col min="7171" max="7171" width="20.85546875" customWidth="1"/>
    <col min="7172" max="7172" width="11.85546875" customWidth="1"/>
    <col min="7174" max="7174" width="3.85546875" customWidth="1"/>
    <col min="7176" max="7176" width="41.85546875" customWidth="1"/>
    <col min="7177" max="7177" width="16.5703125" customWidth="1"/>
    <col min="7178" max="7178" width="11.7109375" customWidth="1"/>
    <col min="7180" max="7180" width="33.42578125" customWidth="1"/>
    <col min="7425" max="7425" width="2.28515625" customWidth="1"/>
    <col min="7426" max="7426" width="62.5703125" customWidth="1"/>
    <col min="7427" max="7427" width="20.85546875" customWidth="1"/>
    <col min="7428" max="7428" width="11.85546875" customWidth="1"/>
    <col min="7430" max="7430" width="3.85546875" customWidth="1"/>
    <col min="7432" max="7432" width="41.85546875" customWidth="1"/>
    <col min="7433" max="7433" width="16.5703125" customWidth="1"/>
    <col min="7434" max="7434" width="11.7109375" customWidth="1"/>
    <col min="7436" max="7436" width="33.42578125" customWidth="1"/>
    <col min="7681" max="7681" width="2.28515625" customWidth="1"/>
    <col min="7682" max="7682" width="62.5703125" customWidth="1"/>
    <col min="7683" max="7683" width="20.85546875" customWidth="1"/>
    <col min="7684" max="7684" width="11.85546875" customWidth="1"/>
    <col min="7686" max="7686" width="3.85546875" customWidth="1"/>
    <col min="7688" max="7688" width="41.85546875" customWidth="1"/>
    <col min="7689" max="7689" width="16.5703125" customWidth="1"/>
    <col min="7690" max="7690" width="11.7109375" customWidth="1"/>
    <col min="7692" max="7692" width="33.42578125" customWidth="1"/>
    <col min="7937" max="7937" width="2.28515625" customWidth="1"/>
    <col min="7938" max="7938" width="62.5703125" customWidth="1"/>
    <col min="7939" max="7939" width="20.85546875" customWidth="1"/>
    <col min="7940" max="7940" width="11.85546875" customWidth="1"/>
    <col min="7942" max="7942" width="3.85546875" customWidth="1"/>
    <col min="7944" max="7944" width="41.85546875" customWidth="1"/>
    <col min="7945" max="7945" width="16.5703125" customWidth="1"/>
    <col min="7946" max="7946" width="11.7109375" customWidth="1"/>
    <col min="7948" max="7948" width="33.42578125" customWidth="1"/>
    <col min="8193" max="8193" width="2.28515625" customWidth="1"/>
    <col min="8194" max="8194" width="62.5703125" customWidth="1"/>
    <col min="8195" max="8195" width="20.85546875" customWidth="1"/>
    <col min="8196" max="8196" width="11.85546875" customWidth="1"/>
    <col min="8198" max="8198" width="3.85546875" customWidth="1"/>
    <col min="8200" max="8200" width="41.85546875" customWidth="1"/>
    <col min="8201" max="8201" width="16.5703125" customWidth="1"/>
    <col min="8202" max="8202" width="11.7109375" customWidth="1"/>
    <col min="8204" max="8204" width="33.42578125" customWidth="1"/>
    <col min="8449" max="8449" width="2.28515625" customWidth="1"/>
    <col min="8450" max="8450" width="62.5703125" customWidth="1"/>
    <col min="8451" max="8451" width="20.85546875" customWidth="1"/>
    <col min="8452" max="8452" width="11.85546875" customWidth="1"/>
    <col min="8454" max="8454" width="3.85546875" customWidth="1"/>
    <col min="8456" max="8456" width="41.85546875" customWidth="1"/>
    <col min="8457" max="8457" width="16.5703125" customWidth="1"/>
    <col min="8458" max="8458" width="11.7109375" customWidth="1"/>
    <col min="8460" max="8460" width="33.42578125" customWidth="1"/>
    <col min="8705" max="8705" width="2.28515625" customWidth="1"/>
    <col min="8706" max="8706" width="62.5703125" customWidth="1"/>
    <col min="8707" max="8707" width="20.85546875" customWidth="1"/>
    <col min="8708" max="8708" width="11.85546875" customWidth="1"/>
    <col min="8710" max="8710" width="3.85546875" customWidth="1"/>
    <col min="8712" max="8712" width="41.85546875" customWidth="1"/>
    <col min="8713" max="8713" width="16.5703125" customWidth="1"/>
    <col min="8714" max="8714" width="11.7109375" customWidth="1"/>
    <col min="8716" max="8716" width="33.42578125" customWidth="1"/>
    <col min="8961" max="8961" width="2.28515625" customWidth="1"/>
    <col min="8962" max="8962" width="62.5703125" customWidth="1"/>
    <col min="8963" max="8963" width="20.85546875" customWidth="1"/>
    <col min="8964" max="8964" width="11.85546875" customWidth="1"/>
    <col min="8966" max="8966" width="3.85546875" customWidth="1"/>
    <col min="8968" max="8968" width="41.85546875" customWidth="1"/>
    <col min="8969" max="8969" width="16.5703125" customWidth="1"/>
    <col min="8970" max="8970" width="11.7109375" customWidth="1"/>
    <col min="8972" max="8972" width="33.42578125" customWidth="1"/>
    <col min="9217" max="9217" width="2.28515625" customWidth="1"/>
    <col min="9218" max="9218" width="62.5703125" customWidth="1"/>
    <col min="9219" max="9219" width="20.85546875" customWidth="1"/>
    <col min="9220" max="9220" width="11.85546875" customWidth="1"/>
    <col min="9222" max="9222" width="3.85546875" customWidth="1"/>
    <col min="9224" max="9224" width="41.85546875" customWidth="1"/>
    <col min="9225" max="9225" width="16.5703125" customWidth="1"/>
    <col min="9226" max="9226" width="11.7109375" customWidth="1"/>
    <col min="9228" max="9228" width="33.42578125" customWidth="1"/>
    <col min="9473" max="9473" width="2.28515625" customWidth="1"/>
    <col min="9474" max="9474" width="62.5703125" customWidth="1"/>
    <col min="9475" max="9475" width="20.85546875" customWidth="1"/>
    <col min="9476" max="9476" width="11.85546875" customWidth="1"/>
    <col min="9478" max="9478" width="3.85546875" customWidth="1"/>
    <col min="9480" max="9480" width="41.85546875" customWidth="1"/>
    <col min="9481" max="9481" width="16.5703125" customWidth="1"/>
    <col min="9482" max="9482" width="11.7109375" customWidth="1"/>
    <col min="9484" max="9484" width="33.42578125" customWidth="1"/>
    <col min="9729" max="9729" width="2.28515625" customWidth="1"/>
    <col min="9730" max="9730" width="62.5703125" customWidth="1"/>
    <col min="9731" max="9731" width="20.85546875" customWidth="1"/>
    <col min="9732" max="9732" width="11.85546875" customWidth="1"/>
    <col min="9734" max="9734" width="3.85546875" customWidth="1"/>
    <col min="9736" max="9736" width="41.85546875" customWidth="1"/>
    <col min="9737" max="9737" width="16.5703125" customWidth="1"/>
    <col min="9738" max="9738" width="11.7109375" customWidth="1"/>
    <col min="9740" max="9740" width="33.42578125" customWidth="1"/>
    <col min="9985" max="9985" width="2.28515625" customWidth="1"/>
    <col min="9986" max="9986" width="62.5703125" customWidth="1"/>
    <col min="9987" max="9987" width="20.85546875" customWidth="1"/>
    <col min="9988" max="9988" width="11.85546875" customWidth="1"/>
    <col min="9990" max="9990" width="3.85546875" customWidth="1"/>
    <col min="9992" max="9992" width="41.85546875" customWidth="1"/>
    <col min="9993" max="9993" width="16.5703125" customWidth="1"/>
    <col min="9994" max="9994" width="11.7109375" customWidth="1"/>
    <col min="9996" max="9996" width="33.42578125" customWidth="1"/>
    <col min="10241" max="10241" width="2.28515625" customWidth="1"/>
    <col min="10242" max="10242" width="62.5703125" customWidth="1"/>
    <col min="10243" max="10243" width="20.85546875" customWidth="1"/>
    <col min="10244" max="10244" width="11.85546875" customWidth="1"/>
    <col min="10246" max="10246" width="3.85546875" customWidth="1"/>
    <col min="10248" max="10248" width="41.85546875" customWidth="1"/>
    <col min="10249" max="10249" width="16.5703125" customWidth="1"/>
    <col min="10250" max="10250" width="11.7109375" customWidth="1"/>
    <col min="10252" max="10252" width="33.42578125" customWidth="1"/>
    <col min="10497" max="10497" width="2.28515625" customWidth="1"/>
    <col min="10498" max="10498" width="62.5703125" customWidth="1"/>
    <col min="10499" max="10499" width="20.85546875" customWidth="1"/>
    <col min="10500" max="10500" width="11.85546875" customWidth="1"/>
    <col min="10502" max="10502" width="3.85546875" customWidth="1"/>
    <col min="10504" max="10504" width="41.85546875" customWidth="1"/>
    <col min="10505" max="10505" width="16.5703125" customWidth="1"/>
    <col min="10506" max="10506" width="11.7109375" customWidth="1"/>
    <col min="10508" max="10508" width="33.42578125" customWidth="1"/>
    <col min="10753" max="10753" width="2.28515625" customWidth="1"/>
    <col min="10754" max="10754" width="62.5703125" customWidth="1"/>
    <col min="10755" max="10755" width="20.85546875" customWidth="1"/>
    <col min="10756" max="10756" width="11.85546875" customWidth="1"/>
    <col min="10758" max="10758" width="3.85546875" customWidth="1"/>
    <col min="10760" max="10760" width="41.85546875" customWidth="1"/>
    <col min="10761" max="10761" width="16.5703125" customWidth="1"/>
    <col min="10762" max="10762" width="11.7109375" customWidth="1"/>
    <col min="10764" max="10764" width="33.42578125" customWidth="1"/>
    <col min="11009" max="11009" width="2.28515625" customWidth="1"/>
    <col min="11010" max="11010" width="62.5703125" customWidth="1"/>
    <col min="11011" max="11011" width="20.85546875" customWidth="1"/>
    <col min="11012" max="11012" width="11.85546875" customWidth="1"/>
    <col min="11014" max="11014" width="3.85546875" customWidth="1"/>
    <col min="11016" max="11016" width="41.85546875" customWidth="1"/>
    <col min="11017" max="11017" width="16.5703125" customWidth="1"/>
    <col min="11018" max="11018" width="11.7109375" customWidth="1"/>
    <col min="11020" max="11020" width="33.42578125" customWidth="1"/>
    <col min="11265" max="11265" width="2.28515625" customWidth="1"/>
    <col min="11266" max="11266" width="62.5703125" customWidth="1"/>
    <col min="11267" max="11267" width="20.85546875" customWidth="1"/>
    <col min="11268" max="11268" width="11.85546875" customWidth="1"/>
    <col min="11270" max="11270" width="3.85546875" customWidth="1"/>
    <col min="11272" max="11272" width="41.85546875" customWidth="1"/>
    <col min="11273" max="11273" width="16.5703125" customWidth="1"/>
    <col min="11274" max="11274" width="11.7109375" customWidth="1"/>
    <col min="11276" max="11276" width="33.42578125" customWidth="1"/>
    <col min="11521" max="11521" width="2.28515625" customWidth="1"/>
    <col min="11522" max="11522" width="62.5703125" customWidth="1"/>
    <col min="11523" max="11523" width="20.85546875" customWidth="1"/>
    <col min="11524" max="11524" width="11.85546875" customWidth="1"/>
    <col min="11526" max="11526" width="3.85546875" customWidth="1"/>
    <col min="11528" max="11528" width="41.85546875" customWidth="1"/>
    <col min="11529" max="11529" width="16.5703125" customWidth="1"/>
    <col min="11530" max="11530" width="11.7109375" customWidth="1"/>
    <col min="11532" max="11532" width="33.42578125" customWidth="1"/>
    <col min="11777" max="11777" width="2.28515625" customWidth="1"/>
    <col min="11778" max="11778" width="62.5703125" customWidth="1"/>
    <col min="11779" max="11779" width="20.85546875" customWidth="1"/>
    <col min="11780" max="11780" width="11.85546875" customWidth="1"/>
    <col min="11782" max="11782" width="3.85546875" customWidth="1"/>
    <col min="11784" max="11784" width="41.85546875" customWidth="1"/>
    <col min="11785" max="11785" width="16.5703125" customWidth="1"/>
    <col min="11786" max="11786" width="11.7109375" customWidth="1"/>
    <col min="11788" max="11788" width="33.42578125" customWidth="1"/>
    <col min="12033" max="12033" width="2.28515625" customWidth="1"/>
    <col min="12034" max="12034" width="62.5703125" customWidth="1"/>
    <col min="12035" max="12035" width="20.85546875" customWidth="1"/>
    <col min="12036" max="12036" width="11.85546875" customWidth="1"/>
    <col min="12038" max="12038" width="3.85546875" customWidth="1"/>
    <col min="12040" max="12040" width="41.85546875" customWidth="1"/>
    <col min="12041" max="12041" width="16.5703125" customWidth="1"/>
    <col min="12042" max="12042" width="11.7109375" customWidth="1"/>
    <col min="12044" max="12044" width="33.42578125" customWidth="1"/>
    <col min="12289" max="12289" width="2.28515625" customWidth="1"/>
    <col min="12290" max="12290" width="62.5703125" customWidth="1"/>
    <col min="12291" max="12291" width="20.85546875" customWidth="1"/>
    <col min="12292" max="12292" width="11.85546875" customWidth="1"/>
    <col min="12294" max="12294" width="3.85546875" customWidth="1"/>
    <col min="12296" max="12296" width="41.85546875" customWidth="1"/>
    <col min="12297" max="12297" width="16.5703125" customWidth="1"/>
    <col min="12298" max="12298" width="11.7109375" customWidth="1"/>
    <col min="12300" max="12300" width="33.42578125" customWidth="1"/>
    <col min="12545" max="12545" width="2.28515625" customWidth="1"/>
    <col min="12546" max="12546" width="62.5703125" customWidth="1"/>
    <col min="12547" max="12547" width="20.85546875" customWidth="1"/>
    <col min="12548" max="12548" width="11.85546875" customWidth="1"/>
    <col min="12550" max="12550" width="3.85546875" customWidth="1"/>
    <col min="12552" max="12552" width="41.85546875" customWidth="1"/>
    <col min="12553" max="12553" width="16.5703125" customWidth="1"/>
    <col min="12554" max="12554" width="11.7109375" customWidth="1"/>
    <col min="12556" max="12556" width="33.42578125" customWidth="1"/>
    <col min="12801" max="12801" width="2.28515625" customWidth="1"/>
    <col min="12802" max="12802" width="62.5703125" customWidth="1"/>
    <col min="12803" max="12803" width="20.85546875" customWidth="1"/>
    <col min="12804" max="12804" width="11.85546875" customWidth="1"/>
    <col min="12806" max="12806" width="3.85546875" customWidth="1"/>
    <col min="12808" max="12808" width="41.85546875" customWidth="1"/>
    <col min="12809" max="12809" width="16.5703125" customWidth="1"/>
    <col min="12810" max="12810" width="11.7109375" customWidth="1"/>
    <col min="12812" max="12812" width="33.42578125" customWidth="1"/>
    <col min="13057" max="13057" width="2.28515625" customWidth="1"/>
    <col min="13058" max="13058" width="62.5703125" customWidth="1"/>
    <col min="13059" max="13059" width="20.85546875" customWidth="1"/>
    <col min="13060" max="13060" width="11.85546875" customWidth="1"/>
    <col min="13062" max="13062" width="3.85546875" customWidth="1"/>
    <col min="13064" max="13064" width="41.85546875" customWidth="1"/>
    <col min="13065" max="13065" width="16.5703125" customWidth="1"/>
    <col min="13066" max="13066" width="11.7109375" customWidth="1"/>
    <col min="13068" max="13068" width="33.42578125" customWidth="1"/>
    <col min="13313" max="13313" width="2.28515625" customWidth="1"/>
    <col min="13314" max="13314" width="62.5703125" customWidth="1"/>
    <col min="13315" max="13315" width="20.85546875" customWidth="1"/>
    <col min="13316" max="13316" width="11.85546875" customWidth="1"/>
    <col min="13318" max="13318" width="3.85546875" customWidth="1"/>
    <col min="13320" max="13320" width="41.85546875" customWidth="1"/>
    <col min="13321" max="13321" width="16.5703125" customWidth="1"/>
    <col min="13322" max="13322" width="11.7109375" customWidth="1"/>
    <col min="13324" max="13324" width="33.42578125" customWidth="1"/>
    <col min="13569" max="13569" width="2.28515625" customWidth="1"/>
    <col min="13570" max="13570" width="62.5703125" customWidth="1"/>
    <col min="13571" max="13571" width="20.85546875" customWidth="1"/>
    <col min="13572" max="13572" width="11.85546875" customWidth="1"/>
    <col min="13574" max="13574" width="3.85546875" customWidth="1"/>
    <col min="13576" max="13576" width="41.85546875" customWidth="1"/>
    <col min="13577" max="13577" width="16.5703125" customWidth="1"/>
    <col min="13578" max="13578" width="11.7109375" customWidth="1"/>
    <col min="13580" max="13580" width="33.42578125" customWidth="1"/>
    <col min="13825" max="13825" width="2.28515625" customWidth="1"/>
    <col min="13826" max="13826" width="62.5703125" customWidth="1"/>
    <col min="13827" max="13827" width="20.85546875" customWidth="1"/>
    <col min="13828" max="13828" width="11.85546875" customWidth="1"/>
    <col min="13830" max="13830" width="3.85546875" customWidth="1"/>
    <col min="13832" max="13832" width="41.85546875" customWidth="1"/>
    <col min="13833" max="13833" width="16.5703125" customWidth="1"/>
    <col min="13834" max="13834" width="11.7109375" customWidth="1"/>
    <col min="13836" max="13836" width="33.42578125" customWidth="1"/>
    <col min="14081" max="14081" width="2.28515625" customWidth="1"/>
    <col min="14082" max="14082" width="62.5703125" customWidth="1"/>
    <col min="14083" max="14083" width="20.85546875" customWidth="1"/>
    <col min="14084" max="14084" width="11.85546875" customWidth="1"/>
    <col min="14086" max="14086" width="3.85546875" customWidth="1"/>
    <col min="14088" max="14088" width="41.85546875" customWidth="1"/>
    <col min="14089" max="14089" width="16.5703125" customWidth="1"/>
    <col min="14090" max="14090" width="11.7109375" customWidth="1"/>
    <col min="14092" max="14092" width="33.42578125" customWidth="1"/>
    <col min="14337" max="14337" width="2.28515625" customWidth="1"/>
    <col min="14338" max="14338" width="62.5703125" customWidth="1"/>
    <col min="14339" max="14339" width="20.85546875" customWidth="1"/>
    <col min="14340" max="14340" width="11.85546875" customWidth="1"/>
    <col min="14342" max="14342" width="3.85546875" customWidth="1"/>
    <col min="14344" max="14344" width="41.85546875" customWidth="1"/>
    <col min="14345" max="14345" width="16.5703125" customWidth="1"/>
    <col min="14346" max="14346" width="11.7109375" customWidth="1"/>
    <col min="14348" max="14348" width="33.42578125" customWidth="1"/>
    <col min="14593" max="14593" width="2.28515625" customWidth="1"/>
    <col min="14594" max="14594" width="62.5703125" customWidth="1"/>
    <col min="14595" max="14595" width="20.85546875" customWidth="1"/>
    <col min="14596" max="14596" width="11.85546875" customWidth="1"/>
    <col min="14598" max="14598" width="3.85546875" customWidth="1"/>
    <col min="14600" max="14600" width="41.85546875" customWidth="1"/>
    <col min="14601" max="14601" width="16.5703125" customWidth="1"/>
    <col min="14602" max="14602" width="11.7109375" customWidth="1"/>
    <col min="14604" max="14604" width="33.42578125" customWidth="1"/>
    <col min="14849" max="14849" width="2.28515625" customWidth="1"/>
    <col min="14850" max="14850" width="62.5703125" customWidth="1"/>
    <col min="14851" max="14851" width="20.85546875" customWidth="1"/>
    <col min="14852" max="14852" width="11.85546875" customWidth="1"/>
    <col min="14854" max="14854" width="3.85546875" customWidth="1"/>
    <col min="14856" max="14856" width="41.85546875" customWidth="1"/>
    <col min="14857" max="14857" width="16.5703125" customWidth="1"/>
    <col min="14858" max="14858" width="11.7109375" customWidth="1"/>
    <col min="14860" max="14860" width="33.42578125" customWidth="1"/>
    <col min="15105" max="15105" width="2.28515625" customWidth="1"/>
    <col min="15106" max="15106" width="62.5703125" customWidth="1"/>
    <col min="15107" max="15107" width="20.85546875" customWidth="1"/>
    <col min="15108" max="15108" width="11.85546875" customWidth="1"/>
    <col min="15110" max="15110" width="3.85546875" customWidth="1"/>
    <col min="15112" max="15112" width="41.85546875" customWidth="1"/>
    <col min="15113" max="15113" width="16.5703125" customWidth="1"/>
    <col min="15114" max="15114" width="11.7109375" customWidth="1"/>
    <col min="15116" max="15116" width="33.42578125" customWidth="1"/>
    <col min="15361" max="15361" width="2.28515625" customWidth="1"/>
    <col min="15362" max="15362" width="62.5703125" customWidth="1"/>
    <col min="15363" max="15363" width="20.85546875" customWidth="1"/>
    <col min="15364" max="15364" width="11.85546875" customWidth="1"/>
    <col min="15366" max="15366" width="3.85546875" customWidth="1"/>
    <col min="15368" max="15368" width="41.85546875" customWidth="1"/>
    <col min="15369" max="15369" width="16.5703125" customWidth="1"/>
    <col min="15370" max="15370" width="11.7109375" customWidth="1"/>
    <col min="15372" max="15372" width="33.42578125" customWidth="1"/>
    <col min="15617" max="15617" width="2.28515625" customWidth="1"/>
    <col min="15618" max="15618" width="62.5703125" customWidth="1"/>
    <col min="15619" max="15619" width="20.85546875" customWidth="1"/>
    <col min="15620" max="15620" width="11.85546875" customWidth="1"/>
    <col min="15622" max="15622" width="3.85546875" customWidth="1"/>
    <col min="15624" max="15624" width="41.85546875" customWidth="1"/>
    <col min="15625" max="15625" width="16.5703125" customWidth="1"/>
    <col min="15626" max="15626" width="11.7109375" customWidth="1"/>
    <col min="15628" max="15628" width="33.42578125" customWidth="1"/>
    <col min="15873" max="15873" width="2.28515625" customWidth="1"/>
    <col min="15874" max="15874" width="62.5703125" customWidth="1"/>
    <col min="15875" max="15875" width="20.85546875" customWidth="1"/>
    <col min="15876" max="15876" width="11.85546875" customWidth="1"/>
    <col min="15878" max="15878" width="3.85546875" customWidth="1"/>
    <col min="15880" max="15880" width="41.85546875" customWidth="1"/>
    <col min="15881" max="15881" width="16.5703125" customWidth="1"/>
    <col min="15882" max="15882" width="11.7109375" customWidth="1"/>
    <col min="15884" max="15884" width="33.42578125" customWidth="1"/>
    <col min="16129" max="16129" width="2.28515625" customWidth="1"/>
    <col min="16130" max="16130" width="62.5703125" customWidth="1"/>
    <col min="16131" max="16131" width="20.85546875" customWidth="1"/>
    <col min="16132" max="16132" width="11.85546875" customWidth="1"/>
    <col min="16134" max="16134" width="3.85546875" customWidth="1"/>
    <col min="16136" max="16136" width="41.85546875" customWidth="1"/>
    <col min="16137" max="16137" width="16.5703125" customWidth="1"/>
    <col min="16138" max="16138" width="11.7109375" customWidth="1"/>
    <col min="16140" max="16140" width="33.42578125" customWidth="1"/>
  </cols>
  <sheetData>
    <row r="1" spans="2:14" ht="7.5" customHeight="1" x14ac:dyDescent="0.25">
      <c r="B1" s="13"/>
      <c r="C1" s="13"/>
      <c r="D1" s="13"/>
      <c r="E1" s="13"/>
      <c r="F1" s="13"/>
      <c r="G1" s="13"/>
    </row>
    <row r="2" spans="2:14" ht="20.100000000000001" customHeight="1" x14ac:dyDescent="0.3">
      <c r="B2" s="233" t="s">
        <v>98</v>
      </c>
      <c r="C2" s="233"/>
      <c r="D2" s="233"/>
      <c r="E2" s="233"/>
      <c r="F2" s="233"/>
      <c r="G2" s="13"/>
    </row>
    <row r="3" spans="2:14" ht="20.100000000000001" customHeight="1" x14ac:dyDescent="0.3">
      <c r="B3" s="234"/>
      <c r="C3" s="234"/>
      <c r="D3" s="234"/>
      <c r="E3" s="234"/>
      <c r="F3" s="234"/>
      <c r="G3" s="14"/>
    </row>
    <row r="4" spans="2:14" ht="9.9499999999999993" customHeight="1" x14ac:dyDescent="0.3">
      <c r="B4" s="14"/>
      <c r="C4" s="14"/>
      <c r="D4" s="14"/>
      <c r="E4" s="14"/>
      <c r="F4" s="14"/>
      <c r="G4" s="14"/>
    </row>
    <row r="5" spans="2:14" ht="16.5" x14ac:dyDescent="0.3">
      <c r="B5" s="234" t="s">
        <v>41</v>
      </c>
      <c r="C5" s="234"/>
      <c r="D5" s="234"/>
      <c r="E5" s="234"/>
      <c r="F5" s="14"/>
      <c r="G5" s="14"/>
    </row>
    <row r="6" spans="2:14" ht="16.5" x14ac:dyDescent="0.3">
      <c r="B6" s="14"/>
      <c r="C6" s="14"/>
      <c r="D6" s="14"/>
      <c r="E6" s="14"/>
      <c r="F6" s="14"/>
      <c r="G6" s="14"/>
    </row>
    <row r="7" spans="2:14" ht="16.5" x14ac:dyDescent="0.3">
      <c r="B7" s="15" t="s">
        <v>42</v>
      </c>
      <c r="C7" s="16"/>
      <c r="D7" s="14"/>
      <c r="E7" s="14"/>
      <c r="F7" s="14"/>
      <c r="G7" s="14"/>
      <c r="H7" s="16"/>
      <c r="I7" s="16"/>
      <c r="J7" s="14"/>
      <c r="K7" s="14"/>
      <c r="L7" s="14"/>
    </row>
    <row r="8" spans="2:14" ht="15" customHeight="1" thickBot="1" x14ac:dyDescent="0.3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2:14" ht="17.25" thickBot="1" x14ac:dyDescent="0.35">
      <c r="B9" s="17" t="s">
        <v>1</v>
      </c>
      <c r="C9" s="18" t="s">
        <v>43</v>
      </c>
      <c r="D9" s="18" t="s">
        <v>2</v>
      </c>
      <c r="E9" s="18" t="s">
        <v>3</v>
      </c>
      <c r="F9" s="19" t="s">
        <v>4</v>
      </c>
      <c r="G9" s="20"/>
      <c r="H9" s="21"/>
      <c r="I9" s="22"/>
      <c r="J9" s="22"/>
      <c r="K9" s="22"/>
      <c r="L9" s="21"/>
    </row>
    <row r="10" spans="2:14" ht="24" customHeight="1" x14ac:dyDescent="0.25">
      <c r="B10" s="20"/>
      <c r="C10" s="20"/>
      <c r="D10" s="23"/>
      <c r="E10" s="23"/>
      <c r="F10" s="20"/>
      <c r="G10" s="20"/>
      <c r="H10" s="20"/>
      <c r="I10" s="20"/>
      <c r="J10" s="23"/>
      <c r="K10" s="23"/>
      <c r="L10" s="20"/>
    </row>
    <row r="11" spans="2:14" ht="16.5" x14ac:dyDescent="0.3">
      <c r="B11" s="15" t="s">
        <v>5</v>
      </c>
      <c r="C11" s="16"/>
      <c r="D11" s="23"/>
      <c r="E11" s="23"/>
      <c r="F11" s="20"/>
      <c r="G11" s="20"/>
      <c r="H11" s="16"/>
      <c r="I11" s="16"/>
      <c r="J11" s="23"/>
      <c r="K11" s="23"/>
      <c r="L11" s="20"/>
    </row>
    <row r="12" spans="2:14" ht="8.25" customHeight="1" thickBot="1" x14ac:dyDescent="0.35">
      <c r="B12" s="20"/>
      <c r="C12" s="20"/>
      <c r="D12" s="23"/>
      <c r="E12" s="23"/>
      <c r="F12" s="20"/>
      <c r="G12" s="14"/>
      <c r="H12" s="20"/>
      <c r="I12" s="20"/>
      <c r="J12" s="23"/>
      <c r="K12" s="23"/>
      <c r="L12" s="20"/>
    </row>
    <row r="13" spans="2:14" x14ac:dyDescent="0.25">
      <c r="B13" s="124" t="s">
        <v>44</v>
      </c>
      <c r="C13" s="125"/>
      <c r="D13" s="126" t="s">
        <v>45</v>
      </c>
      <c r="E13" s="127">
        <f>137-E14-E15</f>
        <v>119</v>
      </c>
      <c r="F13" s="128" t="s">
        <v>7</v>
      </c>
      <c r="H13" s="24"/>
      <c r="I13" s="25"/>
      <c r="J13" s="26"/>
      <c r="K13" s="27"/>
      <c r="L13" s="25"/>
      <c r="M13" s="28"/>
      <c r="N13" s="28"/>
    </row>
    <row r="14" spans="2:14" x14ac:dyDescent="0.25">
      <c r="B14" s="129"/>
      <c r="C14" s="130"/>
      <c r="D14" s="131" t="s">
        <v>72</v>
      </c>
      <c r="E14" s="132">
        <f>5.5+7.5</f>
        <v>13</v>
      </c>
      <c r="F14" s="133" t="s">
        <v>7</v>
      </c>
      <c r="H14" s="25"/>
      <c r="I14" s="25"/>
      <c r="J14" s="26"/>
      <c r="K14" s="27"/>
      <c r="L14" s="25"/>
      <c r="M14" s="28"/>
      <c r="N14" s="28"/>
    </row>
    <row r="15" spans="2:14" x14ac:dyDescent="0.25">
      <c r="B15" s="129"/>
      <c r="C15" s="130"/>
      <c r="D15" s="131" t="s">
        <v>46</v>
      </c>
      <c r="E15" s="132">
        <f>5</f>
        <v>5</v>
      </c>
      <c r="F15" s="133" t="s">
        <v>7</v>
      </c>
      <c r="H15" s="25"/>
      <c r="I15" s="25"/>
      <c r="J15" s="26"/>
      <c r="K15" s="27"/>
      <c r="L15" s="25"/>
      <c r="M15" s="28"/>
      <c r="N15" s="28"/>
    </row>
    <row r="16" spans="2:14" x14ac:dyDescent="0.25">
      <c r="B16" s="129" t="s">
        <v>47</v>
      </c>
      <c r="C16" s="130"/>
      <c r="D16" s="131" t="s">
        <v>46</v>
      </c>
      <c r="E16" s="132">
        <f>0.5*(17-2-3)</f>
        <v>6</v>
      </c>
      <c r="F16" s="133" t="s">
        <v>7</v>
      </c>
      <c r="H16" s="29"/>
      <c r="I16" s="25"/>
      <c r="J16" s="26"/>
      <c r="K16" s="27"/>
      <c r="L16" s="25"/>
      <c r="M16" s="28"/>
      <c r="N16" s="28"/>
    </row>
    <row r="17" spans="2:14" x14ac:dyDescent="0.25">
      <c r="B17" s="129"/>
      <c r="C17" s="130"/>
      <c r="D17" s="131" t="s">
        <v>73</v>
      </c>
      <c r="E17" s="132">
        <v>1</v>
      </c>
      <c r="F17" s="133" t="s">
        <v>7</v>
      </c>
      <c r="H17" s="29"/>
      <c r="I17" s="25"/>
      <c r="J17" s="26"/>
      <c r="K17" s="27"/>
      <c r="L17" s="25"/>
      <c r="M17" s="28"/>
      <c r="N17" s="28"/>
    </row>
    <row r="18" spans="2:14" ht="17.25" thickBot="1" x14ac:dyDescent="0.35">
      <c r="B18" s="134"/>
      <c r="C18" s="135"/>
      <c r="D18" s="136" t="s">
        <v>48</v>
      </c>
      <c r="E18" s="137">
        <v>0.5</v>
      </c>
      <c r="F18" s="138" t="s">
        <v>7</v>
      </c>
      <c r="H18" s="14"/>
      <c r="I18" s="14"/>
      <c r="J18" s="26"/>
      <c r="K18" s="23"/>
      <c r="L18" s="25"/>
      <c r="M18" s="28"/>
      <c r="N18" s="28"/>
    </row>
    <row r="19" spans="2:14" ht="25.5" customHeight="1" x14ac:dyDescent="0.3">
      <c r="B19" s="14"/>
      <c r="C19" s="14"/>
      <c r="D19" s="26"/>
      <c r="E19" s="23"/>
      <c r="F19" s="25"/>
      <c r="G19" s="14"/>
      <c r="H19" s="16"/>
      <c r="I19" s="16"/>
      <c r="J19" s="26"/>
      <c r="K19" s="23"/>
      <c r="L19" s="25"/>
      <c r="M19" s="28"/>
      <c r="N19" s="28"/>
    </row>
    <row r="20" spans="2:14" ht="16.5" x14ac:dyDescent="0.3">
      <c r="B20" s="15" t="s">
        <v>49</v>
      </c>
      <c r="C20" s="16"/>
      <c r="D20" s="26"/>
      <c r="E20" s="23"/>
      <c r="F20" s="25"/>
      <c r="G20" s="14"/>
      <c r="H20" s="16"/>
      <c r="I20" s="16"/>
      <c r="J20" s="20"/>
      <c r="K20" s="23"/>
      <c r="L20" s="20"/>
      <c r="M20" s="30"/>
      <c r="N20" s="30"/>
    </row>
    <row r="21" spans="2:14" ht="7.5" customHeight="1" thickBot="1" x14ac:dyDescent="0.35">
      <c r="B21" s="16"/>
      <c r="C21" s="16"/>
      <c r="D21" s="20"/>
      <c r="E21" s="23"/>
      <c r="F21" s="20"/>
      <c r="G21" s="14"/>
      <c r="H21" s="235"/>
      <c r="I21" s="31"/>
      <c r="J21" s="31"/>
      <c r="K21" s="31"/>
      <c r="L21" s="32"/>
      <c r="M21" s="30"/>
      <c r="N21" s="30"/>
    </row>
    <row r="22" spans="2:14" ht="32.25" customHeight="1" x14ac:dyDescent="0.3">
      <c r="B22" s="183" t="s">
        <v>50</v>
      </c>
      <c r="C22" s="184" t="s">
        <v>51</v>
      </c>
      <c r="D22" s="184" t="s">
        <v>52</v>
      </c>
      <c r="E22" s="184">
        <v>13</v>
      </c>
      <c r="F22" s="185" t="s">
        <v>10</v>
      </c>
      <c r="G22" s="14"/>
      <c r="H22" s="235"/>
      <c r="I22" s="31"/>
      <c r="J22" s="31"/>
      <c r="K22" s="31"/>
      <c r="L22" s="32"/>
      <c r="M22" s="28"/>
      <c r="N22" s="28"/>
    </row>
    <row r="23" spans="2:14" ht="32.25" customHeight="1" x14ac:dyDescent="0.3">
      <c r="B23" s="186" t="s">
        <v>50</v>
      </c>
      <c r="C23" s="187" t="s">
        <v>51</v>
      </c>
      <c r="D23" s="187" t="s">
        <v>53</v>
      </c>
      <c r="E23" s="187">
        <v>1</v>
      </c>
      <c r="F23" s="188" t="s">
        <v>10</v>
      </c>
      <c r="G23" s="14"/>
      <c r="H23" s="33"/>
      <c r="I23" s="31"/>
      <c r="J23" s="31"/>
      <c r="K23" s="31"/>
      <c r="L23" s="32"/>
      <c r="M23" s="28"/>
      <c r="N23" s="28"/>
    </row>
    <row r="24" spans="2:14" ht="32.25" customHeight="1" x14ac:dyDescent="0.3">
      <c r="B24" s="186" t="s">
        <v>74</v>
      </c>
      <c r="C24" s="187" t="s">
        <v>51</v>
      </c>
      <c r="D24" s="187" t="s">
        <v>99</v>
      </c>
      <c r="E24" s="187">
        <v>1</v>
      </c>
      <c r="F24" s="188" t="s">
        <v>10</v>
      </c>
      <c r="G24" s="14"/>
      <c r="H24" s="33"/>
      <c r="I24" s="31"/>
      <c r="J24" s="31"/>
      <c r="K24" s="31"/>
      <c r="L24" s="32"/>
      <c r="M24" s="28"/>
      <c r="N24" s="28"/>
    </row>
    <row r="25" spans="2:14" ht="32.25" customHeight="1" x14ac:dyDescent="0.3">
      <c r="B25" s="186" t="s">
        <v>74</v>
      </c>
      <c r="C25" s="187" t="s">
        <v>51</v>
      </c>
      <c r="D25" s="187" t="s">
        <v>75</v>
      </c>
      <c r="E25" s="187">
        <v>1</v>
      </c>
      <c r="F25" s="188" t="s">
        <v>10</v>
      </c>
      <c r="G25" s="14"/>
      <c r="H25" s="33"/>
      <c r="I25" s="31"/>
      <c r="J25" s="31"/>
      <c r="K25" s="31"/>
      <c r="L25" s="32"/>
      <c r="M25" s="28"/>
      <c r="N25" s="28"/>
    </row>
    <row r="26" spans="2:14" ht="32.25" customHeight="1" x14ac:dyDescent="0.3">
      <c r="B26" s="186" t="s">
        <v>54</v>
      </c>
      <c r="C26" s="187" t="s">
        <v>51</v>
      </c>
      <c r="D26" s="187" t="s">
        <v>55</v>
      </c>
      <c r="E26" s="187">
        <v>1</v>
      </c>
      <c r="F26" s="188" t="s">
        <v>10</v>
      </c>
      <c r="G26" s="14"/>
      <c r="H26" s="33"/>
      <c r="I26" s="31"/>
      <c r="J26" s="31"/>
      <c r="K26" s="31"/>
      <c r="L26" s="32"/>
      <c r="M26" s="28"/>
      <c r="N26" s="28"/>
    </row>
    <row r="27" spans="2:14" ht="15" customHeight="1" x14ac:dyDescent="0.3">
      <c r="B27" s="189" t="s">
        <v>56</v>
      </c>
      <c r="C27" s="187" t="s">
        <v>57</v>
      </c>
      <c r="D27" s="187" t="s">
        <v>58</v>
      </c>
      <c r="E27" s="187">
        <f>E22+E23-2</f>
        <v>12</v>
      </c>
      <c r="F27" s="188" t="s">
        <v>10</v>
      </c>
      <c r="G27" s="14"/>
      <c r="H27" s="32"/>
      <c r="I27" s="31"/>
      <c r="J27" s="31"/>
      <c r="K27" s="31"/>
      <c r="L27" s="32"/>
      <c r="M27" s="28"/>
      <c r="N27" s="28"/>
    </row>
    <row r="28" spans="2:14" ht="15" customHeight="1" x14ac:dyDescent="0.3">
      <c r="B28" s="189"/>
      <c r="C28" s="187" t="s">
        <v>57</v>
      </c>
      <c r="D28" s="187" t="s">
        <v>76</v>
      </c>
      <c r="E28" s="187">
        <f>E24+E25</f>
        <v>2</v>
      </c>
      <c r="F28" s="188" t="s">
        <v>10</v>
      </c>
      <c r="G28" s="14"/>
      <c r="H28" s="32"/>
      <c r="I28" s="31"/>
      <c r="J28" s="31"/>
      <c r="K28" s="31"/>
      <c r="L28" s="32"/>
      <c r="M28" s="28"/>
      <c r="N28" s="28"/>
    </row>
    <row r="29" spans="2:14" ht="16.5" x14ac:dyDescent="0.3">
      <c r="B29" s="189"/>
      <c r="C29" s="187" t="s">
        <v>57</v>
      </c>
      <c r="D29" s="187" t="s">
        <v>59</v>
      </c>
      <c r="E29" s="187">
        <f>E26</f>
        <v>1</v>
      </c>
      <c r="F29" s="188" t="s">
        <v>10</v>
      </c>
      <c r="G29" s="14"/>
      <c r="H29" s="32"/>
      <c r="I29" s="31"/>
      <c r="J29" s="31"/>
      <c r="K29" s="31"/>
      <c r="L29" s="32"/>
      <c r="M29" s="28"/>
      <c r="N29" s="28"/>
    </row>
    <row r="30" spans="2:14" ht="16.5" x14ac:dyDescent="0.3">
      <c r="B30" s="189" t="s">
        <v>60</v>
      </c>
      <c r="C30" s="187"/>
      <c r="D30" s="187" t="s">
        <v>58</v>
      </c>
      <c r="E30" s="187">
        <v>2</v>
      </c>
      <c r="F30" s="188" t="s">
        <v>10</v>
      </c>
      <c r="G30" s="14"/>
      <c r="H30" s="32"/>
      <c r="I30" s="31"/>
      <c r="J30" s="31"/>
      <c r="K30" s="31"/>
      <c r="L30" s="32"/>
      <c r="M30" s="28"/>
      <c r="N30" s="28"/>
    </row>
    <row r="31" spans="2:14" ht="16.5" x14ac:dyDescent="0.3">
      <c r="B31" s="189" t="s">
        <v>61</v>
      </c>
      <c r="C31" s="187"/>
      <c r="D31" s="187"/>
      <c r="E31" s="187">
        <f>15*2</f>
        <v>30</v>
      </c>
      <c r="F31" s="188" t="s">
        <v>10</v>
      </c>
      <c r="G31" s="14"/>
      <c r="H31" s="32"/>
      <c r="I31" s="31"/>
      <c r="J31" s="31"/>
      <c r="K31" s="31"/>
      <c r="L31" s="32"/>
      <c r="M31" s="28"/>
      <c r="N31" s="28"/>
    </row>
    <row r="32" spans="2:14" ht="16.5" x14ac:dyDescent="0.3">
      <c r="B32" s="189" t="s">
        <v>62</v>
      </c>
      <c r="C32" s="187" t="s">
        <v>63</v>
      </c>
      <c r="D32" s="187" t="s">
        <v>58</v>
      </c>
      <c r="E32" s="187">
        <f>17-E33-E34-2</f>
        <v>12</v>
      </c>
      <c r="F32" s="188" t="s">
        <v>10</v>
      </c>
      <c r="G32" s="14"/>
      <c r="H32" s="32"/>
      <c r="I32" s="31"/>
      <c r="J32" s="31"/>
      <c r="K32" s="31"/>
      <c r="L32" s="32"/>
      <c r="M32" s="28"/>
      <c r="N32" s="28"/>
    </row>
    <row r="33" spans="2:14" ht="16.5" x14ac:dyDescent="0.3">
      <c r="B33" s="189"/>
      <c r="C33" s="187" t="s">
        <v>63</v>
      </c>
      <c r="D33" s="187" t="s">
        <v>76</v>
      </c>
      <c r="E33" s="187">
        <v>2</v>
      </c>
      <c r="F33" s="188" t="s">
        <v>10</v>
      </c>
      <c r="G33" s="14"/>
      <c r="H33" s="32"/>
      <c r="I33" s="31"/>
      <c r="J33" s="31"/>
      <c r="K33" s="31"/>
      <c r="L33" s="32"/>
      <c r="M33" s="28"/>
      <c r="N33" s="28"/>
    </row>
    <row r="34" spans="2:14" ht="16.5" x14ac:dyDescent="0.3">
      <c r="B34" s="189"/>
      <c r="C34" s="187" t="s">
        <v>63</v>
      </c>
      <c r="D34" s="187" t="s">
        <v>59</v>
      </c>
      <c r="E34" s="187">
        <v>1</v>
      </c>
      <c r="F34" s="188" t="s">
        <v>10</v>
      </c>
      <c r="G34" s="14"/>
      <c r="H34" s="32"/>
      <c r="I34" s="31"/>
      <c r="J34" s="31"/>
      <c r="K34" s="31"/>
      <c r="L34" s="32"/>
      <c r="M34" s="28"/>
      <c r="N34" s="28"/>
    </row>
    <row r="35" spans="2:14" ht="16.5" x14ac:dyDescent="0.3">
      <c r="B35" s="190" t="s">
        <v>64</v>
      </c>
      <c r="C35" s="187"/>
      <c r="D35" s="187"/>
      <c r="E35" s="187">
        <v>17</v>
      </c>
      <c r="F35" s="188" t="s">
        <v>10</v>
      </c>
      <c r="G35" s="14"/>
      <c r="H35" s="32"/>
      <c r="I35" s="31"/>
      <c r="J35" s="31"/>
      <c r="K35" s="31"/>
      <c r="L35" s="32"/>
      <c r="M35" s="28"/>
      <c r="N35" s="28"/>
    </row>
    <row r="36" spans="2:14" ht="16.5" x14ac:dyDescent="0.3">
      <c r="B36" s="190" t="s">
        <v>65</v>
      </c>
      <c r="C36" s="187" t="s">
        <v>57</v>
      </c>
      <c r="D36" s="187"/>
      <c r="E36" s="187">
        <v>17</v>
      </c>
      <c r="F36" s="188" t="s">
        <v>10</v>
      </c>
      <c r="G36" s="14"/>
      <c r="H36" s="34"/>
      <c r="I36" s="31"/>
      <c r="J36" s="31"/>
      <c r="K36" s="31"/>
      <c r="L36" s="32"/>
      <c r="M36" s="28"/>
      <c r="N36" s="28"/>
    </row>
    <row r="37" spans="2:14" ht="17.25" thickBot="1" x14ac:dyDescent="0.35">
      <c r="B37" s="191" t="s">
        <v>66</v>
      </c>
      <c r="C37" s="192"/>
      <c r="D37" s="192"/>
      <c r="E37" s="192">
        <v>17</v>
      </c>
      <c r="F37" s="193" t="s">
        <v>10</v>
      </c>
      <c r="G37" s="14"/>
      <c r="H37" s="30"/>
      <c r="I37" s="23"/>
      <c r="J37" s="23"/>
      <c r="K37" s="23"/>
      <c r="L37" s="20"/>
      <c r="M37" s="28"/>
      <c r="N37" s="28"/>
    </row>
    <row r="38" spans="2:14" ht="16.5" x14ac:dyDescent="0.3">
      <c r="B38" s="20"/>
      <c r="C38" s="23"/>
      <c r="D38" s="23"/>
      <c r="E38" s="23"/>
      <c r="F38" s="20"/>
      <c r="G38" s="14"/>
      <c r="H38" s="30"/>
      <c r="I38" s="23"/>
      <c r="J38" s="23"/>
      <c r="K38" s="23"/>
      <c r="L38" s="20"/>
      <c r="M38" s="28"/>
      <c r="N38" s="28"/>
    </row>
    <row r="39" spans="2:14" ht="16.5" x14ac:dyDescent="0.3">
      <c r="B39" s="20"/>
      <c r="C39" s="23"/>
      <c r="D39" s="23"/>
      <c r="E39" s="23"/>
      <c r="F39" s="20"/>
      <c r="G39" s="14"/>
      <c r="H39" s="30"/>
      <c r="I39" s="23"/>
      <c r="J39" s="23"/>
      <c r="K39" s="23"/>
      <c r="L39" s="20"/>
    </row>
    <row r="40" spans="2:14" ht="16.5" x14ac:dyDescent="0.3">
      <c r="B40" s="35" t="s">
        <v>67</v>
      </c>
      <c r="D40" s="20"/>
      <c r="F40" s="20"/>
      <c r="G40" s="14"/>
      <c r="H40" s="30"/>
      <c r="I40" s="23"/>
      <c r="J40" s="23"/>
      <c r="K40" s="23"/>
      <c r="L40" s="20"/>
    </row>
    <row r="41" spans="2:14" ht="17.25" thickBot="1" x14ac:dyDescent="0.35">
      <c r="B41" s="35"/>
      <c r="D41" s="20"/>
      <c r="F41" s="20"/>
      <c r="G41" s="14"/>
      <c r="H41" s="20"/>
      <c r="I41" s="23"/>
      <c r="J41" s="20"/>
      <c r="K41" s="23"/>
      <c r="L41" s="20"/>
    </row>
    <row r="42" spans="2:14" ht="16.5" x14ac:dyDescent="0.3">
      <c r="B42" s="145" t="s">
        <v>5</v>
      </c>
      <c r="C42" s="146" t="s">
        <v>68</v>
      </c>
      <c r="D42" s="139" t="s">
        <v>69</v>
      </c>
      <c r="E42" s="147">
        <v>144</v>
      </c>
      <c r="F42" s="140" t="s">
        <v>7</v>
      </c>
      <c r="G42" s="14"/>
    </row>
    <row r="43" spans="2:14" ht="16.5" x14ac:dyDescent="0.3">
      <c r="B43" s="148"/>
      <c r="C43" s="149" t="s">
        <v>68</v>
      </c>
      <c r="D43" s="150" t="s">
        <v>100</v>
      </c>
      <c r="E43" s="151">
        <v>25</v>
      </c>
      <c r="F43" s="152" t="s">
        <v>7</v>
      </c>
      <c r="G43" s="14"/>
      <c r="H43" s="35"/>
      <c r="K43" s="20"/>
    </row>
    <row r="44" spans="2:14" ht="16.5" x14ac:dyDescent="0.3">
      <c r="B44" s="155"/>
      <c r="C44" s="149" t="s">
        <v>68</v>
      </c>
      <c r="D44" s="150" t="s">
        <v>70</v>
      </c>
      <c r="E44" s="151">
        <v>3.5</v>
      </c>
      <c r="F44" s="152" t="s">
        <v>7</v>
      </c>
      <c r="G44" s="14"/>
      <c r="H44" s="35"/>
      <c r="K44" s="20"/>
    </row>
    <row r="45" spans="2:14" ht="16.5" x14ac:dyDescent="0.3">
      <c r="B45" s="153" t="s">
        <v>71</v>
      </c>
      <c r="C45" s="154"/>
      <c r="D45" s="141" t="s">
        <v>69</v>
      </c>
      <c r="E45" s="141">
        <v>14</v>
      </c>
      <c r="F45" s="142" t="s">
        <v>10</v>
      </c>
      <c r="G45" s="14"/>
      <c r="H45" s="35"/>
      <c r="K45" s="20"/>
    </row>
    <row r="46" spans="2:14" ht="16.5" x14ac:dyDescent="0.3">
      <c r="B46" s="155"/>
      <c r="C46" s="156"/>
      <c r="D46" s="141" t="s">
        <v>100</v>
      </c>
      <c r="E46" s="141">
        <v>2</v>
      </c>
      <c r="F46" s="142" t="s">
        <v>10</v>
      </c>
      <c r="G46" s="14"/>
      <c r="H46" s="35"/>
      <c r="K46" s="20"/>
    </row>
    <row r="47" spans="2:14" ht="17.25" thickBot="1" x14ac:dyDescent="0.35">
      <c r="B47" s="157"/>
      <c r="C47" s="158"/>
      <c r="D47" s="143" t="s">
        <v>70</v>
      </c>
      <c r="E47" s="143">
        <v>1</v>
      </c>
      <c r="F47" s="144" t="s">
        <v>10</v>
      </c>
      <c r="G47" s="14"/>
      <c r="H47" s="20"/>
      <c r="I47" s="36"/>
      <c r="J47" s="23"/>
      <c r="K47" s="37"/>
      <c r="L47" s="20"/>
    </row>
    <row r="48" spans="2:14" ht="16.5" x14ac:dyDescent="0.3">
      <c r="G48" s="14"/>
      <c r="H48" s="20"/>
      <c r="I48" s="36"/>
      <c r="J48" s="23"/>
      <c r="K48" s="37"/>
      <c r="L48" s="20"/>
    </row>
    <row r="49" spans="2:12" ht="16.5" x14ac:dyDescent="0.3">
      <c r="B49" s="20"/>
      <c r="C49" s="23"/>
      <c r="D49" s="23"/>
      <c r="E49" s="23"/>
      <c r="F49" s="20"/>
      <c r="G49" s="14"/>
      <c r="H49" s="20"/>
      <c r="J49" s="23"/>
      <c r="K49" s="23"/>
      <c r="L49" s="20"/>
    </row>
    <row r="50" spans="2:12" ht="16.5" x14ac:dyDescent="0.3">
      <c r="B50" s="20"/>
      <c r="C50" s="23"/>
      <c r="D50" s="23"/>
      <c r="E50" s="23"/>
      <c r="F50" s="20"/>
      <c r="G50" s="14"/>
      <c r="H50" s="20"/>
      <c r="J50" s="23"/>
      <c r="K50" s="23"/>
      <c r="L50" s="20"/>
    </row>
    <row r="51" spans="2:12" ht="16.5" x14ac:dyDescent="0.3">
      <c r="B51" s="20"/>
      <c r="C51" s="23"/>
      <c r="D51" s="23"/>
      <c r="E51" s="23"/>
      <c r="F51" s="20"/>
      <c r="G51" s="14"/>
      <c r="J51" s="23"/>
      <c r="K51" s="23"/>
      <c r="L51" s="20"/>
    </row>
    <row r="52" spans="2:12" ht="16.5" x14ac:dyDescent="0.3">
      <c r="B52" s="20"/>
      <c r="C52" s="23"/>
      <c r="D52" s="23"/>
      <c r="E52" s="23"/>
      <c r="F52" s="20"/>
      <c r="G52" s="14"/>
      <c r="H52" s="23"/>
    </row>
    <row r="53" spans="2:12" x14ac:dyDescent="0.25">
      <c r="B53" s="20"/>
      <c r="C53" s="23"/>
      <c r="D53" s="23"/>
      <c r="E53" s="23"/>
      <c r="F53" s="20"/>
    </row>
    <row r="55" spans="2:12" ht="16.5" x14ac:dyDescent="0.3">
      <c r="B55" s="16"/>
      <c r="C55" s="20"/>
      <c r="D55" s="20"/>
      <c r="E55" s="23"/>
      <c r="F55" s="20"/>
    </row>
    <row r="56" spans="2:12" x14ac:dyDescent="0.25">
      <c r="B56" s="20"/>
      <c r="C56" s="20"/>
      <c r="D56" s="20"/>
      <c r="E56" s="23"/>
      <c r="F56" s="20"/>
    </row>
    <row r="57" spans="2:12" x14ac:dyDescent="0.25">
      <c r="B57" s="20"/>
      <c r="C57" s="23"/>
      <c r="D57" s="23"/>
      <c r="E57" s="23"/>
      <c r="F57" s="20"/>
    </row>
    <row r="58" spans="2:12" x14ac:dyDescent="0.25">
      <c r="B58" s="20"/>
      <c r="C58" s="23"/>
      <c r="D58" s="23"/>
      <c r="E58" s="23"/>
      <c r="F58" s="20"/>
    </row>
    <row r="59" spans="2:12" ht="16.5" x14ac:dyDescent="0.3">
      <c r="B59" s="20"/>
      <c r="C59" s="23"/>
      <c r="D59" s="23"/>
      <c r="E59" s="23"/>
      <c r="F59" s="20"/>
      <c r="G59" s="14"/>
      <c r="H59" s="23"/>
    </row>
    <row r="60" spans="2:12" ht="16.5" x14ac:dyDescent="0.3">
      <c r="B60" s="20"/>
      <c r="C60" s="23"/>
      <c r="D60" s="23"/>
      <c r="E60" s="23"/>
      <c r="F60" s="20"/>
      <c r="G60" s="14"/>
      <c r="H60" s="23"/>
    </row>
    <row r="61" spans="2:12" ht="16.5" x14ac:dyDescent="0.3">
      <c r="B61" s="20"/>
      <c r="C61" s="23"/>
      <c r="D61" s="23"/>
      <c r="E61" s="23"/>
      <c r="F61" s="20"/>
      <c r="G61" s="14"/>
      <c r="H61" s="23"/>
    </row>
    <row r="62" spans="2:12" ht="16.5" x14ac:dyDescent="0.3">
      <c r="B62" s="20"/>
      <c r="C62" s="23"/>
      <c r="D62" s="23"/>
      <c r="E62" s="23"/>
      <c r="F62" s="20"/>
      <c r="G62" s="14"/>
      <c r="H62" s="23"/>
    </row>
    <row r="63" spans="2:12" ht="16.5" x14ac:dyDescent="0.3">
      <c r="B63" s="16"/>
      <c r="C63" s="16"/>
      <c r="D63" s="38"/>
      <c r="E63" s="38"/>
      <c r="F63" s="38"/>
      <c r="G63" s="14"/>
      <c r="H63" s="38"/>
    </row>
    <row r="64" spans="2:12" ht="16.5" x14ac:dyDescent="0.3">
      <c r="B64" s="20"/>
      <c r="C64" s="20"/>
      <c r="D64" s="20"/>
      <c r="E64" s="20"/>
      <c r="F64" s="20"/>
      <c r="G64" s="14"/>
      <c r="H64" s="20"/>
    </row>
    <row r="65" spans="2:8" ht="16.5" x14ac:dyDescent="0.3">
      <c r="B65" s="20"/>
      <c r="C65" s="23"/>
      <c r="D65" s="23"/>
      <c r="E65" s="23"/>
      <c r="F65" s="20"/>
      <c r="G65" s="14"/>
      <c r="H65" s="20"/>
    </row>
    <row r="66" spans="2:8" x14ac:dyDescent="0.25">
      <c r="B66" s="20"/>
      <c r="E66" s="23"/>
      <c r="F66" s="20"/>
    </row>
    <row r="67" spans="2:8" ht="16.5" x14ac:dyDescent="0.3">
      <c r="B67" s="20"/>
      <c r="C67" s="23"/>
      <c r="D67" s="20"/>
      <c r="E67" s="23"/>
      <c r="F67" s="20"/>
      <c r="G67" s="14"/>
      <c r="H67" s="23"/>
    </row>
    <row r="68" spans="2:8" ht="16.5" x14ac:dyDescent="0.3">
      <c r="B68" s="20"/>
      <c r="C68" s="23"/>
      <c r="D68" s="20"/>
      <c r="E68" s="23"/>
      <c r="F68" s="20"/>
      <c r="G68" s="14"/>
      <c r="H68" s="23"/>
    </row>
    <row r="69" spans="2:8" ht="16.5" x14ac:dyDescent="0.3">
      <c r="B69" s="20"/>
      <c r="C69" s="23"/>
      <c r="D69" s="20"/>
      <c r="E69" s="23"/>
      <c r="F69" s="20"/>
      <c r="G69" s="14"/>
      <c r="H69" s="23"/>
    </row>
    <row r="70" spans="2:8" x14ac:dyDescent="0.25">
      <c r="B70" s="39"/>
      <c r="C70" s="40"/>
      <c r="D70" s="40"/>
      <c r="E70" s="41"/>
      <c r="F70" s="39"/>
      <c r="G70" s="13"/>
      <c r="H70" s="23"/>
    </row>
    <row r="71" spans="2:8" x14ac:dyDescent="0.25">
      <c r="B71" s="20"/>
      <c r="C71" s="38"/>
      <c r="D71" s="38"/>
      <c r="E71" s="23"/>
      <c r="F71" s="20"/>
      <c r="G71" s="13"/>
      <c r="H71" s="23"/>
    </row>
    <row r="72" spans="2:8" x14ac:dyDescent="0.25">
      <c r="B72" s="20"/>
    </row>
    <row r="74" spans="2:8" x14ac:dyDescent="0.25">
      <c r="B74" s="35"/>
    </row>
    <row r="75" spans="2:8" x14ac:dyDescent="0.25">
      <c r="B75" s="35"/>
    </row>
    <row r="78" spans="2:8" x14ac:dyDescent="0.25">
      <c r="B78" s="35"/>
    </row>
    <row r="128" spans="2:2" ht="16.5" x14ac:dyDescent="0.3">
      <c r="B128" s="16"/>
    </row>
    <row r="130" spans="2:6" ht="16.5" x14ac:dyDescent="0.3">
      <c r="B130" s="16"/>
    </row>
    <row r="132" spans="2:6" x14ac:dyDescent="0.25">
      <c r="B132" s="25"/>
      <c r="C132" s="20"/>
      <c r="D132" s="26"/>
      <c r="E132" s="26"/>
      <c r="F132" s="25"/>
    </row>
    <row r="134" spans="2:6" ht="16.5" x14ac:dyDescent="0.3">
      <c r="B134" s="16"/>
    </row>
    <row r="136" spans="2:6" x14ac:dyDescent="0.25">
      <c r="B136" s="20"/>
      <c r="C136" s="23"/>
      <c r="D136" s="23"/>
      <c r="E136" s="23"/>
      <c r="F136" s="20"/>
    </row>
    <row r="137" spans="2:6" x14ac:dyDescent="0.25">
      <c r="B137" s="20"/>
      <c r="C137" s="23"/>
      <c r="D137" s="23"/>
      <c r="E137" s="23"/>
      <c r="F137" s="20"/>
    </row>
    <row r="139" spans="2:6" ht="16.5" x14ac:dyDescent="0.3">
      <c r="B139" s="16"/>
    </row>
    <row r="141" spans="2:6" x14ac:dyDescent="0.25">
      <c r="B141" s="20"/>
      <c r="C141" s="23"/>
      <c r="D141" s="23"/>
      <c r="E141" s="23"/>
      <c r="F141" s="20"/>
    </row>
    <row r="143" spans="2:6" ht="16.5" x14ac:dyDescent="0.3">
      <c r="B143" s="16"/>
    </row>
    <row r="145" spans="2:6" x14ac:dyDescent="0.25">
      <c r="B145" s="20"/>
      <c r="C145" s="23"/>
      <c r="D145" s="20"/>
      <c r="E145" s="23"/>
      <c r="F145" s="20"/>
    </row>
    <row r="146" spans="2:6" x14ac:dyDescent="0.25">
      <c r="B146" s="20"/>
      <c r="C146" s="23"/>
      <c r="D146" s="20"/>
      <c r="E146" s="23"/>
      <c r="F146" s="20"/>
    </row>
  </sheetData>
  <mergeCells count="4">
    <mergeCell ref="B2:F2"/>
    <mergeCell ref="B3:F3"/>
    <mergeCell ref="B5:E5"/>
    <mergeCell ref="H21:H22"/>
  </mergeCells>
  <pageMargins left="0.70866141732283472" right="0.70866141732283472" top="0.78740157480314965" bottom="0.78740157480314965" header="0.31496062992125984" footer="0.31496062992125984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VODOVOD</vt:lpstr>
      <vt:lpstr>VODOV PŘÍPOJKY</vt:lpstr>
      <vt:lpstr>'VODOV PŘÍPOJKY'!Oblast_tisku</vt:lpstr>
      <vt:lpstr>VODOVOD!Oblast_tisku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Hyánková Hana</dc:creator>
  <cp:lastModifiedBy>Hyánková Hana</cp:lastModifiedBy>
  <cp:lastPrinted>2021-06-01T13:58:43Z</cp:lastPrinted>
  <dcterms:created xsi:type="dcterms:W3CDTF">2018-09-26T13:39:11Z</dcterms:created>
  <dcterms:modified xsi:type="dcterms:W3CDTF">2021-06-02T09:58:33Z</dcterms:modified>
</cp:coreProperties>
</file>